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600" windowHeight="11760"/>
  </bookViews>
  <sheets>
    <sheet name="Sažetak općeg dijela" sheetId="1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Prihodi'!$A$2:$F$88</definedName>
    <definedName name="_xlnm._FilterDatabase" localSheetId="2" hidden="1">'Opći dio - Rashodi'!$A$2:$F$112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izvorima'!$A$1:$J$53</definedName>
    <definedName name="_xlnm.Print_Area" localSheetId="0">'Sažetak općeg dijela'!$A$1:$H$26</definedName>
  </definedNames>
  <calcPr calcId="145621"/>
</workbook>
</file>

<file path=xl/calcChain.xml><?xml version="1.0" encoding="utf-8"?>
<calcChain xmlns="http://schemas.openxmlformats.org/spreadsheetml/2006/main">
  <c r="E9" i="3" l="1"/>
  <c r="C50" i="3" l="1"/>
  <c r="F3" i="7"/>
  <c r="E3" i="7"/>
  <c r="F4" i="7"/>
  <c r="E4" i="7"/>
  <c r="D48" i="7"/>
  <c r="D18" i="7"/>
  <c r="F19" i="7"/>
  <c r="E19" i="7"/>
  <c r="D19" i="7"/>
  <c r="C35" i="3"/>
  <c r="C43" i="3"/>
  <c r="C42" i="3"/>
  <c r="C38" i="3"/>
  <c r="C40" i="3"/>
  <c r="F51" i="6"/>
  <c r="F40" i="6"/>
  <c r="F28" i="6"/>
  <c r="F21" i="6"/>
  <c r="F16" i="6"/>
  <c r="F11" i="6"/>
  <c r="E11" i="6"/>
  <c r="V40" i="3" l="1"/>
  <c r="M40" i="3"/>
  <c r="F74" i="6"/>
  <c r="C14" i="3"/>
  <c r="AD65" i="3" l="1"/>
  <c r="AC65" i="3"/>
  <c r="AB65" i="3"/>
  <c r="AA65" i="3"/>
  <c r="Z65" i="3"/>
  <c r="Y65" i="3"/>
  <c r="Y64" i="3" s="1"/>
  <c r="X65" i="3"/>
  <c r="X64" i="3" s="1"/>
  <c r="W65" i="3"/>
  <c r="AD64" i="3"/>
  <c r="AC64" i="3"/>
  <c r="AB64" i="3"/>
  <c r="AA64" i="3"/>
  <c r="Z64" i="3"/>
  <c r="W64" i="3"/>
  <c r="AD61" i="3"/>
  <c r="AC61" i="3"/>
  <c r="AB61" i="3"/>
  <c r="AA61" i="3"/>
  <c r="Z61" i="3"/>
  <c r="Y61" i="3"/>
  <c r="X61" i="3"/>
  <c r="W61" i="3"/>
  <c r="AD54" i="3"/>
  <c r="AC54" i="3"/>
  <c r="AB54" i="3"/>
  <c r="AA54" i="3"/>
  <c r="Z54" i="3"/>
  <c r="Y54" i="3"/>
  <c r="X54" i="3"/>
  <c r="X9" i="3" s="1"/>
  <c r="W54" i="3"/>
  <c r="W9" i="3" s="1"/>
  <c r="M43" i="3"/>
  <c r="M42" i="3"/>
  <c r="M38" i="3"/>
  <c r="M35" i="3"/>
  <c r="M14" i="3"/>
  <c r="N54" i="3"/>
  <c r="N9" i="3" s="1"/>
  <c r="M59" i="3"/>
  <c r="M58" i="3"/>
  <c r="F7" i="1" l="1"/>
  <c r="D74" i="6"/>
  <c r="D101" i="6"/>
  <c r="D11" i="6"/>
  <c r="A12" i="6"/>
  <c r="F11" i="7"/>
  <c r="E11" i="7"/>
  <c r="D11" i="7"/>
  <c r="D4" i="7" s="1"/>
  <c r="D54" i="7"/>
  <c r="D53" i="7" s="1"/>
  <c r="D3" i="7" s="1"/>
  <c r="F39" i="7"/>
  <c r="E39" i="7"/>
  <c r="D39" i="7"/>
  <c r="M10" i="3" l="1"/>
  <c r="V10" i="3"/>
  <c r="M11" i="3"/>
  <c r="V11" i="3"/>
  <c r="M12" i="3"/>
  <c r="V12" i="3"/>
  <c r="M13" i="3"/>
  <c r="V13" i="3"/>
  <c r="M15" i="3"/>
  <c r="V15" i="3"/>
  <c r="M16" i="3"/>
  <c r="V16" i="3"/>
  <c r="M17" i="3"/>
  <c r="V17" i="3"/>
  <c r="M18" i="3"/>
  <c r="V18" i="3"/>
  <c r="M19" i="3"/>
  <c r="V19" i="3"/>
  <c r="M20" i="3"/>
  <c r="V20" i="3"/>
  <c r="M21" i="3"/>
  <c r="V21" i="3"/>
  <c r="M22" i="3"/>
  <c r="V22" i="3"/>
  <c r="M23" i="3"/>
  <c r="V23" i="3"/>
  <c r="M24" i="3"/>
  <c r="V24" i="3"/>
  <c r="M25" i="3"/>
  <c r="V25" i="3"/>
  <c r="M26" i="3"/>
  <c r="V26" i="3"/>
  <c r="M27" i="3"/>
  <c r="V27" i="3"/>
  <c r="M28" i="3"/>
  <c r="V28" i="3"/>
  <c r="M29" i="3"/>
  <c r="V29" i="3"/>
  <c r="M30" i="3"/>
  <c r="V30" i="3"/>
  <c r="M31" i="3"/>
  <c r="V31" i="3"/>
  <c r="M32" i="3"/>
  <c r="V32" i="3"/>
  <c r="M33" i="3"/>
  <c r="V33" i="3"/>
  <c r="M34" i="3"/>
  <c r="V34" i="3"/>
  <c r="M36" i="3"/>
  <c r="V36" i="3"/>
  <c r="M37" i="3"/>
  <c r="V37" i="3"/>
  <c r="M39" i="3"/>
  <c r="V39" i="3"/>
  <c r="M41" i="3"/>
  <c r="V41" i="3"/>
  <c r="M44" i="3"/>
  <c r="V44" i="3"/>
  <c r="M45" i="3"/>
  <c r="V45" i="3"/>
  <c r="M46" i="3"/>
  <c r="V46" i="3"/>
  <c r="M48" i="3"/>
  <c r="V48" i="3"/>
  <c r="M49" i="3"/>
  <c r="V49" i="3"/>
  <c r="M51" i="3"/>
  <c r="V51" i="3"/>
  <c r="A14" i="6"/>
  <c r="E101" i="6"/>
  <c r="C49" i="3"/>
  <c r="C37" i="3"/>
  <c r="C11" i="3"/>
  <c r="C51" i="3" l="1"/>
  <c r="C48" i="3"/>
  <c r="C49" i="2"/>
  <c r="E23" i="7"/>
  <c r="F23" i="7"/>
  <c r="D23" i="7"/>
  <c r="E12" i="7"/>
  <c r="F12" i="7"/>
  <c r="D12" i="7"/>
  <c r="B17" i="2"/>
  <c r="C17" i="2"/>
  <c r="D17" i="2"/>
  <c r="E17" i="2"/>
  <c r="B33" i="2"/>
  <c r="C33" i="2"/>
  <c r="D33" i="2"/>
  <c r="E33" i="2"/>
  <c r="F17" i="2"/>
  <c r="H20" i="1"/>
  <c r="G20" i="1"/>
  <c r="F20" i="1"/>
  <c r="H8" i="1"/>
  <c r="G8" i="1"/>
  <c r="H5" i="1"/>
  <c r="G5" i="1"/>
  <c r="H11" i="1" l="1"/>
  <c r="H22" i="1" s="1"/>
  <c r="G11" i="1"/>
  <c r="G22" i="1" s="1"/>
  <c r="F33" i="2" l="1"/>
  <c r="P65" i="3"/>
  <c r="F65" i="3"/>
  <c r="C66" i="3"/>
  <c r="C67" i="3"/>
  <c r="C68" i="3"/>
  <c r="C69" i="3"/>
  <c r="K65" i="3"/>
  <c r="K64" i="3" s="1"/>
  <c r="K61" i="3"/>
  <c r="K54" i="3"/>
  <c r="K9" i="3"/>
  <c r="K7" i="3" s="1"/>
  <c r="F101" i="6"/>
  <c r="E9" i="6"/>
  <c r="K5" i="3" l="1"/>
  <c r="E65" i="3"/>
  <c r="E64" i="3" s="1"/>
  <c r="D54" i="3"/>
  <c r="D9" i="3" s="1"/>
  <c r="O65" i="3" l="1"/>
  <c r="D65" i="3" l="1"/>
  <c r="G65" i="3"/>
  <c r="H65" i="3"/>
  <c r="I65" i="3"/>
  <c r="J65" i="3"/>
  <c r="L65" i="3"/>
  <c r="N65" i="3"/>
  <c r="Q65" i="3"/>
  <c r="R65" i="3"/>
  <c r="S65" i="3"/>
  <c r="T65" i="3"/>
  <c r="U65" i="3"/>
  <c r="C65" i="3" l="1"/>
  <c r="V6" i="3"/>
  <c r="V8" i="3"/>
  <c r="V53" i="3"/>
  <c r="V55" i="3"/>
  <c r="V56" i="3"/>
  <c r="V57" i="3"/>
  <c r="V60" i="3"/>
  <c r="V62" i="3"/>
  <c r="V63" i="3"/>
  <c r="V66" i="3"/>
  <c r="V67" i="3"/>
  <c r="V68" i="3"/>
  <c r="V69" i="3"/>
  <c r="M6" i="3"/>
  <c r="M8" i="3"/>
  <c r="M53" i="3"/>
  <c r="M55" i="3"/>
  <c r="M56" i="3"/>
  <c r="M57" i="3"/>
  <c r="M60" i="3"/>
  <c r="M62" i="3"/>
  <c r="M63" i="3"/>
  <c r="M66" i="3"/>
  <c r="M67" i="3"/>
  <c r="M68" i="3"/>
  <c r="M69" i="3"/>
  <c r="C6" i="3"/>
  <c r="C8" i="3"/>
  <c r="C10" i="3"/>
  <c r="C12" i="3"/>
  <c r="C13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6" i="3"/>
  <c r="C39" i="3"/>
  <c r="C41" i="3"/>
  <c r="C44" i="3"/>
  <c r="C45" i="3"/>
  <c r="C46" i="3"/>
  <c r="C53" i="3"/>
  <c r="C55" i="3"/>
  <c r="C56" i="3"/>
  <c r="C57" i="3"/>
  <c r="C60" i="3"/>
  <c r="C62" i="3"/>
  <c r="C63" i="3"/>
  <c r="Z9" i="3"/>
  <c r="Z7" i="3" s="1"/>
  <c r="Q64" i="3"/>
  <c r="Q61" i="3"/>
  <c r="Q54" i="3"/>
  <c r="Q9" i="3"/>
  <c r="Q7" i="3" s="1"/>
  <c r="Y9" i="3"/>
  <c r="Y7" i="3" s="1"/>
  <c r="P64" i="3"/>
  <c r="P61" i="3"/>
  <c r="P54" i="3"/>
  <c r="P9" i="3"/>
  <c r="P7" i="3" s="1"/>
  <c r="W7" i="3"/>
  <c r="X7" i="3"/>
  <c r="O64" i="3"/>
  <c r="O61" i="3"/>
  <c r="O54" i="3"/>
  <c r="N64" i="3"/>
  <c r="N61" i="3"/>
  <c r="N7" i="3"/>
  <c r="F9" i="3"/>
  <c r="G7" i="3"/>
  <c r="H9" i="3"/>
  <c r="H7" i="3" s="1"/>
  <c r="I9" i="3"/>
  <c r="I7" i="3" s="1"/>
  <c r="J9" i="3"/>
  <c r="J7" i="3" s="1"/>
  <c r="L9" i="3"/>
  <c r="L7" i="3" s="1"/>
  <c r="R9" i="3"/>
  <c r="R7" i="3" s="1"/>
  <c r="S9" i="3"/>
  <c r="S7" i="3" s="1"/>
  <c r="T9" i="3"/>
  <c r="T7" i="3" s="1"/>
  <c r="U9" i="3"/>
  <c r="U7" i="3" s="1"/>
  <c r="AA9" i="3"/>
  <c r="AA7" i="3" s="1"/>
  <c r="AB9" i="3"/>
  <c r="AB7" i="3" s="1"/>
  <c r="AC9" i="3"/>
  <c r="AC7" i="3" s="1"/>
  <c r="AD9" i="3"/>
  <c r="AD7" i="3" s="1"/>
  <c r="E54" i="3"/>
  <c r="F54" i="3"/>
  <c r="G54" i="3"/>
  <c r="G9" i="3" s="1"/>
  <c r="H54" i="3"/>
  <c r="I54" i="3"/>
  <c r="J54" i="3"/>
  <c r="L54" i="3"/>
  <c r="R54" i="3"/>
  <c r="S54" i="3"/>
  <c r="T54" i="3"/>
  <c r="U54" i="3"/>
  <c r="F61" i="3"/>
  <c r="G61" i="3"/>
  <c r="H61" i="3"/>
  <c r="I61" i="3"/>
  <c r="J61" i="3"/>
  <c r="L61" i="3"/>
  <c r="R61" i="3"/>
  <c r="S61" i="3"/>
  <c r="T61" i="3"/>
  <c r="U61" i="3"/>
  <c r="F64" i="3"/>
  <c r="G64" i="3"/>
  <c r="H64" i="3"/>
  <c r="I64" i="3"/>
  <c r="J64" i="3"/>
  <c r="L64" i="3"/>
  <c r="R64" i="3"/>
  <c r="S64" i="3"/>
  <c r="T64" i="3"/>
  <c r="U64" i="3"/>
  <c r="E7" i="3"/>
  <c r="E5" i="3" s="1"/>
  <c r="D64" i="3"/>
  <c r="D61" i="3"/>
  <c r="D7" i="3"/>
  <c r="G5" i="3" l="1"/>
  <c r="C9" i="3"/>
  <c r="O9" i="3"/>
  <c r="O7" i="3" s="1"/>
  <c r="F7" i="3"/>
  <c r="C7" i="3" s="1"/>
  <c r="C64" i="3"/>
  <c r="Q5" i="3"/>
  <c r="Z5" i="3"/>
  <c r="O5" i="3"/>
  <c r="Y5" i="3"/>
  <c r="X5" i="3"/>
  <c r="W5" i="3"/>
  <c r="P5" i="3"/>
  <c r="C61" i="3"/>
  <c r="N5" i="3"/>
  <c r="V65" i="3"/>
  <c r="M65" i="3"/>
  <c r="D5" i="3"/>
  <c r="M9" i="3"/>
  <c r="M7" i="3" s="1"/>
  <c r="M54" i="3"/>
  <c r="M61" i="3"/>
  <c r="V7" i="3"/>
  <c r="V9" i="3"/>
  <c r="V54" i="3"/>
  <c r="V61" i="3"/>
  <c r="M64" i="3"/>
  <c r="V64" i="3"/>
  <c r="C54" i="3"/>
  <c r="AD5" i="3"/>
  <c r="AC5" i="3"/>
  <c r="AB5" i="3"/>
  <c r="AA5" i="3"/>
  <c r="U5" i="3"/>
  <c r="T5" i="3"/>
  <c r="S5" i="3"/>
  <c r="L5" i="3"/>
  <c r="J5" i="3"/>
  <c r="I5" i="3"/>
  <c r="H5" i="3"/>
  <c r="E32" i="7"/>
  <c r="F32" i="7"/>
  <c r="D32" i="7"/>
  <c r="F5" i="3" l="1"/>
  <c r="C5" i="3"/>
  <c r="R5" i="3"/>
  <c r="M5" i="3" s="1"/>
  <c r="V5" i="3"/>
  <c r="D49" i="2" l="1"/>
  <c r="E49" i="2"/>
  <c r="F49" i="2"/>
  <c r="G49" i="2"/>
  <c r="H49" i="2"/>
  <c r="J49" i="2"/>
  <c r="B49" i="2"/>
  <c r="G33" i="2"/>
  <c r="H33" i="2"/>
  <c r="J33" i="2"/>
  <c r="G17" i="2"/>
  <c r="H17" i="2"/>
  <c r="B19" i="2" l="1"/>
  <c r="B34" i="2"/>
  <c r="B50" i="2"/>
  <c r="B18" i="2"/>
  <c r="D30" i="7"/>
  <c r="D29" i="7" s="1"/>
  <c r="E9" i="7"/>
  <c r="E8" i="7" s="1"/>
  <c r="F9" i="7"/>
  <c r="F8" i="7" s="1"/>
  <c r="D9" i="7"/>
  <c r="D8" i="7" s="1"/>
  <c r="A88" i="7"/>
  <c r="F87" i="7"/>
  <c r="F86" i="7" s="1"/>
  <c r="E87" i="7"/>
  <c r="D87" i="7"/>
  <c r="A87" i="7"/>
  <c r="E86" i="7"/>
  <c r="D86" i="7"/>
  <c r="A86" i="7"/>
  <c r="A85" i="7"/>
  <c r="F84" i="7"/>
  <c r="E84" i="7"/>
  <c r="D84" i="7"/>
  <c r="A84" i="7"/>
  <c r="A83" i="7"/>
  <c r="A82" i="7"/>
  <c r="A81" i="7"/>
  <c r="F80" i="7"/>
  <c r="E80" i="7"/>
  <c r="D80" i="7"/>
  <c r="A80" i="7"/>
  <c r="F79" i="7"/>
  <c r="E79" i="7"/>
  <c r="D79" i="7"/>
  <c r="A79" i="7"/>
  <c r="A78" i="7"/>
  <c r="F77" i="7"/>
  <c r="E77" i="7"/>
  <c r="D77" i="7"/>
  <c r="A77" i="7"/>
  <c r="A76" i="7"/>
  <c r="A75" i="7"/>
  <c r="A74" i="7"/>
  <c r="A73" i="7"/>
  <c r="A72" i="7"/>
  <c r="F71" i="7"/>
  <c r="E71" i="7"/>
  <c r="D71" i="7"/>
  <c r="A71" i="7"/>
  <c r="F70" i="7"/>
  <c r="E70" i="7"/>
  <c r="D70" i="7"/>
  <c r="A70" i="7"/>
  <c r="F69" i="7"/>
  <c r="E69" i="7"/>
  <c r="D69" i="7"/>
  <c r="A69" i="7"/>
  <c r="A68" i="7"/>
  <c r="A67" i="7"/>
  <c r="F66" i="7"/>
  <c r="E66" i="7"/>
  <c r="D66" i="7"/>
  <c r="A66" i="7"/>
  <c r="F65" i="7"/>
  <c r="F64" i="7" s="1"/>
  <c r="E65" i="7"/>
  <c r="E64" i="7" s="1"/>
  <c r="D65" i="7"/>
  <c r="D64" i="7" s="1"/>
  <c r="A65" i="7"/>
  <c r="A64" i="7"/>
  <c r="A63" i="7"/>
  <c r="F62" i="7"/>
  <c r="E62" i="7"/>
  <c r="D62" i="7"/>
  <c r="A62" i="7"/>
  <c r="F61" i="7"/>
  <c r="E61" i="7"/>
  <c r="D61" i="7"/>
  <c r="A61" i="7"/>
  <c r="A60" i="7"/>
  <c r="F59" i="7"/>
  <c r="E59" i="7"/>
  <c r="D59" i="7"/>
  <c r="A59" i="7"/>
  <c r="A58" i="7"/>
  <c r="A57" i="7"/>
  <c r="A56" i="7"/>
  <c r="A55" i="7"/>
  <c r="A54" i="7"/>
  <c r="A53" i="7"/>
  <c r="A52" i="7"/>
  <c r="F51" i="7"/>
  <c r="E51" i="7"/>
  <c r="A51" i="7"/>
  <c r="A50" i="7"/>
  <c r="F49" i="7"/>
  <c r="E49" i="7"/>
  <c r="A49" i="7"/>
  <c r="A48" i="7"/>
  <c r="A47" i="7"/>
  <c r="E45" i="7"/>
  <c r="A46" i="7"/>
  <c r="F45" i="7"/>
  <c r="D45" i="7"/>
  <c r="A45" i="7"/>
  <c r="A44" i="7"/>
  <c r="A43" i="7"/>
  <c r="A42" i="7"/>
  <c r="A41" i="7"/>
  <c r="A39" i="7"/>
  <c r="F38" i="7"/>
  <c r="F37" i="7" s="1"/>
  <c r="E38" i="7"/>
  <c r="E37" i="7" s="1"/>
  <c r="D38" i="7"/>
  <c r="D37" i="7" s="1"/>
  <c r="A38" i="7"/>
  <c r="A37" i="7"/>
  <c r="A36" i="7"/>
  <c r="F35" i="7"/>
  <c r="E35" i="7"/>
  <c r="D35" i="7"/>
  <c r="A35" i="7"/>
  <c r="A34" i="7"/>
  <c r="A33" i="7"/>
  <c r="A32" i="7"/>
  <c r="A31" i="7"/>
  <c r="F30" i="7"/>
  <c r="F29" i="7" s="1"/>
  <c r="E30" i="7"/>
  <c r="E29" i="7" s="1"/>
  <c r="A30" i="7"/>
  <c r="A29" i="7"/>
  <c r="A28" i="7"/>
  <c r="F27" i="7"/>
  <c r="E27" i="7"/>
  <c r="D27" i="7"/>
  <c r="A27" i="7"/>
  <c r="A26" i="7"/>
  <c r="F25" i="7"/>
  <c r="E25" i="7"/>
  <c r="D25" i="7"/>
  <c r="A25" i="7"/>
  <c r="A22" i="7"/>
  <c r="A21" i="7"/>
  <c r="A20" i="7"/>
  <c r="A19" i="7"/>
  <c r="A18" i="7"/>
  <c r="A17" i="7"/>
  <c r="F16" i="7"/>
  <c r="E16" i="7"/>
  <c r="D16" i="7"/>
  <c r="A16" i="7"/>
  <c r="A13" i="7"/>
  <c r="A12" i="7"/>
  <c r="A11" i="7"/>
  <c r="A10" i="7"/>
  <c r="A9" i="7"/>
  <c r="A8" i="7"/>
  <c r="A7" i="7"/>
  <c r="F6" i="7"/>
  <c r="F5" i="7" s="1"/>
  <c r="D5" i="7"/>
  <c r="A6" i="7"/>
  <c r="E5" i="7"/>
  <c r="A5" i="7"/>
  <c r="A4" i="7"/>
  <c r="A3" i="7"/>
  <c r="A112" i="6"/>
  <c r="F111" i="6"/>
  <c r="E111" i="6"/>
  <c r="D111" i="6"/>
  <c r="A111" i="6"/>
  <c r="F110" i="6"/>
  <c r="E110" i="6"/>
  <c r="D110" i="6"/>
  <c r="A110" i="6"/>
  <c r="A109" i="6"/>
  <c r="F108" i="6"/>
  <c r="E108" i="6"/>
  <c r="D108" i="6"/>
  <c r="A108" i="6"/>
  <c r="F107" i="6"/>
  <c r="E107" i="6"/>
  <c r="D107" i="6"/>
  <c r="D106" i="6" s="1"/>
  <c r="A107" i="6"/>
  <c r="A106" i="6"/>
  <c r="A105" i="6"/>
  <c r="F104" i="6"/>
  <c r="F100" i="6" s="1"/>
  <c r="E104" i="6"/>
  <c r="D104" i="6"/>
  <c r="A104" i="6"/>
  <c r="A103" i="6"/>
  <c r="A101" i="6"/>
  <c r="A100" i="6"/>
  <c r="A99" i="6"/>
  <c r="F98" i="6"/>
  <c r="E98" i="6"/>
  <c r="D98" i="6"/>
  <c r="A98" i="6"/>
  <c r="F97" i="6"/>
  <c r="E97" i="6"/>
  <c r="D97" i="6"/>
  <c r="A97" i="6"/>
  <c r="A96" i="6"/>
  <c r="F95" i="6"/>
  <c r="F94" i="6" s="1"/>
  <c r="E95" i="6"/>
  <c r="E94" i="6" s="1"/>
  <c r="D95" i="6"/>
  <c r="A95" i="6"/>
  <c r="D94" i="6"/>
  <c r="A94" i="6"/>
  <c r="A93" i="6"/>
  <c r="A92" i="6"/>
  <c r="A91" i="6"/>
  <c r="F90" i="6"/>
  <c r="E90" i="6"/>
  <c r="D90" i="6"/>
  <c r="A90" i="6"/>
  <c r="A89" i="6"/>
  <c r="F88" i="6"/>
  <c r="E88" i="6"/>
  <c r="D88" i="6"/>
  <c r="A88" i="6"/>
  <c r="A87" i="6"/>
  <c r="A86" i="6"/>
  <c r="F85" i="6"/>
  <c r="E85" i="6"/>
  <c r="D85" i="6"/>
  <c r="A85" i="6"/>
  <c r="A84" i="6"/>
  <c r="F83" i="6"/>
  <c r="E83" i="6"/>
  <c r="D83" i="6"/>
  <c r="A83" i="6"/>
  <c r="A82" i="6"/>
  <c r="A81" i="6"/>
  <c r="A80" i="6"/>
  <c r="A79" i="6"/>
  <c r="A77" i="6"/>
  <c r="A76" i="6"/>
  <c r="A75" i="6"/>
  <c r="E74" i="6"/>
  <c r="A74" i="6"/>
  <c r="A73" i="6"/>
  <c r="F72" i="6"/>
  <c r="E72" i="6"/>
  <c r="D72" i="6"/>
  <c r="A72" i="6"/>
  <c r="A71" i="6"/>
  <c r="A70" i="6"/>
  <c r="A69" i="6"/>
  <c r="F68" i="6"/>
  <c r="E68" i="6"/>
  <c r="D68" i="6"/>
  <c r="A68" i="6"/>
  <c r="A67" i="6"/>
  <c r="F66" i="6"/>
  <c r="E66" i="6"/>
  <c r="D66" i="6"/>
  <c r="D65" i="6" s="1"/>
  <c r="A66" i="6"/>
  <c r="A65" i="6"/>
  <c r="A64" i="6"/>
  <c r="A63" i="6"/>
  <c r="A62" i="6"/>
  <c r="F61" i="6"/>
  <c r="F60" i="6" s="1"/>
  <c r="E61" i="6"/>
  <c r="E60" i="6" s="1"/>
  <c r="D61" i="6"/>
  <c r="D60" i="6" s="1"/>
  <c r="A61" i="6"/>
  <c r="A60" i="6"/>
  <c r="A59" i="6"/>
  <c r="A58" i="6"/>
  <c r="F57" i="6"/>
  <c r="F56" i="6" s="1"/>
  <c r="E57" i="6"/>
  <c r="E56" i="6" s="1"/>
  <c r="D57" i="6"/>
  <c r="D56" i="6" s="1"/>
  <c r="A57" i="6"/>
  <c r="A56" i="6"/>
  <c r="A55" i="6"/>
  <c r="A54" i="6"/>
  <c r="A53" i="6"/>
  <c r="A52" i="6"/>
  <c r="E51" i="6"/>
  <c r="D51" i="6"/>
  <c r="A51" i="6"/>
  <c r="A50" i="6"/>
  <c r="F49" i="6"/>
  <c r="E49" i="6"/>
  <c r="D49" i="6"/>
  <c r="A49" i="6"/>
  <c r="A48" i="6"/>
  <c r="A47" i="6"/>
  <c r="A46" i="6"/>
  <c r="A45" i="6"/>
  <c r="A44" i="6"/>
  <c r="A43" i="6"/>
  <c r="A42" i="6"/>
  <c r="A41" i="6"/>
  <c r="E40" i="6"/>
  <c r="D40" i="6"/>
  <c r="A40" i="6"/>
  <c r="A39" i="6"/>
  <c r="F38" i="6"/>
  <c r="E38" i="6"/>
  <c r="D38" i="6"/>
  <c r="A38" i="6"/>
  <c r="A37" i="6"/>
  <c r="A36" i="6"/>
  <c r="A35" i="6"/>
  <c r="A34" i="6"/>
  <c r="A33" i="6"/>
  <c r="A32" i="6"/>
  <c r="A31" i="6"/>
  <c r="A30" i="6"/>
  <c r="A29" i="6"/>
  <c r="E28" i="6"/>
  <c r="D28" i="6"/>
  <c r="A28" i="6"/>
  <c r="A27" i="6"/>
  <c r="A26" i="6"/>
  <c r="A25" i="6"/>
  <c r="A24" i="6"/>
  <c r="A23" i="6"/>
  <c r="A22" i="6"/>
  <c r="E21" i="6"/>
  <c r="D21" i="6"/>
  <c r="A21" i="6"/>
  <c r="A20" i="6"/>
  <c r="A19" i="6"/>
  <c r="A18" i="6"/>
  <c r="A17" i="6"/>
  <c r="E16" i="6"/>
  <c r="D16" i="6"/>
  <c r="A16" i="6"/>
  <c r="A15" i="6"/>
  <c r="A13" i="6"/>
  <c r="A11" i="6"/>
  <c r="A10" i="6"/>
  <c r="F9" i="6"/>
  <c r="D9" i="6"/>
  <c r="A9" i="6"/>
  <c r="A8" i="6"/>
  <c r="A7" i="6"/>
  <c r="A6" i="6"/>
  <c r="F5" i="6"/>
  <c r="E5" i="6"/>
  <c r="D5" i="6"/>
  <c r="A5" i="6"/>
  <c r="A4" i="6"/>
  <c r="A3" i="6"/>
  <c r="F18" i="7" l="1"/>
  <c r="F48" i="6"/>
  <c r="E71" i="6"/>
  <c r="E18" i="7"/>
  <c r="F65" i="6"/>
  <c r="D100" i="6"/>
  <c r="D48" i="6"/>
  <c r="F106" i="6"/>
  <c r="E15" i="6"/>
  <c r="E4" i="6"/>
  <c r="F15" i="6"/>
  <c r="E100" i="6"/>
  <c r="D15" i="6"/>
  <c r="E74" i="7"/>
  <c r="E73" i="7" s="1"/>
  <c r="E68" i="7" s="1"/>
  <c r="E48" i="7"/>
  <c r="E44" i="7" s="1"/>
  <c r="F54" i="7"/>
  <c r="F53" i="7" s="1"/>
  <c r="D74" i="7"/>
  <c r="D73" i="7" s="1"/>
  <c r="D68" i="7" s="1"/>
  <c r="F74" i="7"/>
  <c r="F73" i="7" s="1"/>
  <c r="F68" i="7" s="1"/>
  <c r="F83" i="7"/>
  <c r="F82" i="7" s="1"/>
  <c r="E54" i="7"/>
  <c r="E53" i="7" s="1"/>
  <c r="D83" i="7"/>
  <c r="D82" i="7" s="1"/>
  <c r="E83" i="7"/>
  <c r="E82" i="7" s="1"/>
  <c r="D44" i="7"/>
  <c r="F5" i="1" s="1"/>
  <c r="F48" i="7"/>
  <c r="F44" i="7" s="1"/>
  <c r="E48" i="6"/>
  <c r="E65" i="6"/>
  <c r="D71" i="6"/>
  <c r="F71" i="6"/>
  <c r="F64" i="6" s="1"/>
  <c r="E106" i="6"/>
  <c r="D4" i="6"/>
  <c r="F4" i="6"/>
  <c r="D3" i="6" l="1"/>
  <c r="D64" i="6"/>
  <c r="F10" i="1" s="1"/>
  <c r="E64" i="6"/>
  <c r="F3" i="6"/>
  <c r="F113" i="6" s="1"/>
  <c r="E3" i="6"/>
  <c r="F8" i="1" l="1"/>
  <c r="F11" i="1" s="1"/>
  <c r="F22" i="1" s="1"/>
  <c r="D113" i="6"/>
  <c r="E113" i="6"/>
</calcChain>
</file>

<file path=xl/sharedStrings.xml><?xml version="1.0" encoding="utf-8"?>
<sst xmlns="http://schemas.openxmlformats.org/spreadsheetml/2006/main" count="478" uniqueCount="373">
  <si>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</si>
  <si>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</si>
  <si>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</si>
  <si>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</si>
  <si>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</si>
  <si>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</si>
  <si>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</si>
  <si>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Izvor prihoda i primitaka</t>
  </si>
  <si>
    <t>Oznaka                           rač.iz                                      računskog                                         plana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</si>
  <si>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</si>
  <si>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</si>
  <si>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</si>
  <si>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</si>
  <si>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</si>
  <si>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</si>
  <si>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</si>
  <si>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</si>
  <si>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</si>
  <si>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</si>
  <si>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</si>
  <si>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</si>
  <si>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</si>
  <si>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</si>
  <si>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</si>
  <si>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</si>
  <si>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</si>
  <si>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</si>
  <si>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</si>
  <si>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</si>
  <si>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</si>
  <si>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</si>
  <si>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</si>
  <si>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</si>
  <si>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</si>
  <si>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</si>
  <si>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</si>
  <si>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</si>
  <si>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</si>
  <si>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</si>
  <si>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</si>
  <si>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</si>
  <si>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</si>
  <si>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</si>
  <si>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</si>
  <si>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</si>
  <si>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</si>
  <si>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</si>
  <si>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</si>
  <si>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</si>
  <si>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</si>
  <si>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</si>
  <si>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</si>
  <si>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</si>
  <si>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</si>
  <si>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</si>
  <si>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</si>
  <si>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</si>
  <si>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</si>
  <si>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</si>
  <si>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</si>
  <si>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</si>
  <si>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</si>
  <si>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</si>
  <si>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</si>
  <si>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</si>
  <si>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</si>
  <si>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</si>
  <si>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</si>
  <si>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</si>
  <si>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</si>
  <si>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</si>
  <si>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</si>
  <si>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</si>
  <si>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</si>
  <si>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</si>
  <si>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</si>
  <si>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</si>
  <si>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</si>
  <si>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</si>
  <si>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</si>
  <si>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</si>
  <si>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</si>
  <si>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</si>
  <si>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</si>
  <si>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</si>
  <si>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</si>
  <si>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</si>
  <si>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</si>
  <si>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</si>
  <si>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</si>
  <si>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</si>
  <si>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</si>
  <si>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</si>
  <si>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</si>
  <si>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</si>
  <si>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</si>
  <si>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</si>
  <si>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</si>
  <si>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</si>
  <si>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</si>
  <si>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</si>
  <si>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</si>
  <si>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</si>
  <si>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</si>
  <si>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</si>
  <si>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</si>
  <si>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</si>
  <si>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</si>
  <si>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</si>
  <si>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</si>
  <si>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</si>
  <si>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</si>
  <si>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</si>
  <si>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</si>
  <si>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</si>
  <si>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</si>
  <si>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</si>
  <si>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</si>
  <si>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</si>
  <si>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</si>
  <si>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</si>
  <si>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</si>
  <si>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</si>
  <si>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</si>
  <si>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</si>
  <si>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</si>
  <si>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</si>
  <si>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</si>
  <si>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</si>
  <si>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</si>
  <si>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</si>
  <si>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</si>
  <si>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</si>
  <si>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</si>
  <si>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</si>
  <si>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</si>
  <si>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</si>
  <si>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</si>
  <si>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</si>
  <si>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</si>
  <si>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</si>
  <si>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</si>
  <si>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</si>
  <si>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</si>
  <si>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</si>
  <si>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</si>
  <si>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</si>
  <si>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</si>
  <si>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</si>
  <si>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</si>
  <si>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</si>
  <si>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</si>
  <si>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</si>
  <si>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</si>
  <si>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</si>
  <si>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</si>
  <si>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</si>
  <si>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</si>
  <si>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</si>
  <si>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</si>
  <si>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</si>
  <si>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</si>
  <si>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</si>
  <si>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</si>
  <si>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</si>
  <si>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</si>
  <si>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</si>
  <si>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</si>
  <si>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</si>
  <si>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</si>
  <si>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</si>
  <si>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</si>
  <si>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</si>
  <si>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</si>
  <si>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</si>
  <si>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</si>
  <si>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</si>
  <si>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</si>
  <si>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</si>
  <si>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</si>
  <si>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</si>
  <si>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</si>
  <si>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</si>
  <si>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</si>
  <si>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</si>
  <si>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</si>
  <si>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</si>
  <si>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</si>
  <si>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</si>
  <si>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</si>
  <si>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</si>
  <si>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</si>
  <si>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</si>
  <si>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</si>
  <si>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</si>
  <si>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</si>
  <si>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</si>
  <si>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</si>
  <si>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</si>
  <si>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</si>
  <si>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</si>
  <si>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</si>
  <si>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</si>
  <si>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</si>
  <si>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</si>
  <si>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</si>
  <si>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</si>
  <si>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</si>
  <si>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</si>
  <si>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</si>
  <si>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</si>
  <si>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</si>
  <si>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</si>
  <si>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</si>
  <si>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</si>
  <si>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</si>
  <si>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</si>
  <si>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</si>
  <si>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</si>
  <si>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</si>
  <si>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</si>
  <si>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</si>
  <si>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</si>
  <si>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</si>
  <si>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</si>
  <si>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</si>
  <si>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</si>
  <si>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</si>
  <si>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</si>
  <si>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</si>
  <si>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</si>
  <si>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</si>
  <si>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</si>
  <si>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</si>
  <si>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</si>
  <si>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</si>
  <si>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</si>
  <si>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</si>
  <si>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</si>
  <si>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</si>
  <si>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</si>
  <si>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</si>
  <si>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</si>
  <si>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</si>
  <si>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</si>
  <si>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</si>
  <si>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</si>
  <si>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</si>
  <si>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</si>
  <si>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</si>
  <si>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</si>
  <si>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</si>
  <si>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</si>
  <si>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</si>
  <si>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</si>
  <si>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</si>
  <si>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</si>
  <si>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</si>
  <si>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</si>
  <si>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</si>
  <si>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</si>
  <si>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</si>
  <si>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</si>
  <si>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</si>
  <si>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</si>
  <si>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</si>
  <si>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</si>
  <si>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</si>
  <si>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</si>
  <si>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</si>
  <si>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</si>
  <si>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</si>
  <si>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</si>
  <si>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</si>
  <si>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</si>
  <si>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</si>
  <si>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</si>
  <si>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</si>
  <si>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</si>
  <si>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</si>
  <si>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</si>
  <si>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</si>
  <si>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</si>
  <si>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</si>
  <si>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</si>
  <si>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</si>
  <si>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4302 Zakonski standard ustanova socijalne skrbi</t>
  </si>
  <si>
    <t>Konto (4 razina)</t>
  </si>
  <si>
    <t>Redovna djelatnost domova za starije osobe</t>
  </si>
  <si>
    <t>Usluge tekućeg i ivesticijskog održavanja</t>
  </si>
  <si>
    <t>Računalne usluge - stara aktivnost "Informatizacija domova za starije osobe</t>
  </si>
  <si>
    <t>Vlastiti prihodi  T</t>
  </si>
  <si>
    <t>Prihodi za posebne namjene   O</t>
  </si>
  <si>
    <t>Dopr. za zdrav. osig. u slučaju nezaposl.</t>
  </si>
  <si>
    <t>Naknade za službeni put</t>
  </si>
  <si>
    <t>Naknade za prijevoz na posao i s posla</t>
  </si>
  <si>
    <t>Seminari savjetovanja i simpoziji</t>
  </si>
  <si>
    <t>Uredski materijal i ostali mater. rashodi</t>
  </si>
  <si>
    <t>Mater. i dijelovi za tekuć. invest. održavanje</t>
  </si>
  <si>
    <t>Sitan inventar i autogume</t>
  </si>
  <si>
    <t>Službena radna i zaštitna odjeća i obuća</t>
  </si>
  <si>
    <t>Usluga telefona, pošte i prijevoza</t>
  </si>
  <si>
    <t>Naknade građanima i kućastvima u novcu</t>
  </si>
  <si>
    <t>OPĆI DIO-PRIHODI</t>
  </si>
  <si>
    <t>OPĆI DIO RASHODI</t>
  </si>
  <si>
    <t xml:space="preserve">Usluge tekućeg i investicijskog održavanja     </t>
  </si>
  <si>
    <t>Ukupno prihodi i primici za 2019.</t>
  </si>
  <si>
    <t>Prenesena sredstva iz prethodne godine</t>
  </si>
  <si>
    <t xml:space="preserve">Dodatna ulaganja na građevinskim objektima- </t>
  </si>
  <si>
    <t>PLAN RASHODA PO- IZVORIMA</t>
  </si>
  <si>
    <t>PRIHODI OD PRODAJE NEFINANCIJSKE IMOVINE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</si>
  <si>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</si>
  <si>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</si>
  <si>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</si>
  <si>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</si>
  <si>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Ukupno prihodi i primici za 2020.</t>
  </si>
  <si>
    <t>Tekuće pomoći iz državnog proračuna proračunskim korisnicima proračuna JLP(R)S</t>
  </si>
  <si>
    <t>Zatezne kamate iz obveznih odnosa i drugo</t>
  </si>
  <si>
    <t>Prihodi od zateznih kamata</t>
  </si>
  <si>
    <t xml:space="preserve">K </t>
  </si>
  <si>
    <t>Prihodi od nefinan. imovine i nadok. šteta s osnova osigur.</t>
  </si>
  <si>
    <t>UKUPNO RASHODI</t>
  </si>
  <si>
    <t>2021.</t>
  </si>
  <si>
    <t>Ukupno prihodi i primici za 2021.</t>
  </si>
  <si>
    <t xml:space="preserve">Vlastiti prihodi         </t>
  </si>
  <si>
    <t xml:space="preserve">Prihodi za posebne namjene            </t>
  </si>
  <si>
    <t xml:space="preserve">Vlastiti prihodi      </t>
  </si>
  <si>
    <t xml:space="preserve">Prihodi za posebne namjene         </t>
  </si>
  <si>
    <t xml:space="preserve">Vlastiti prihodi          </t>
  </si>
  <si>
    <t>Prekovremeni rad</t>
  </si>
  <si>
    <t>Medicinska oprema</t>
  </si>
  <si>
    <t>Kapitalne pomoći od međunarodnih organizacija</t>
  </si>
  <si>
    <t>Kapitalnee pomoći proračunskim korisnicima iz proračuna koji im nije nadležan</t>
  </si>
  <si>
    <t>Projekcija 2022.</t>
  </si>
  <si>
    <t>Prijedlog plana 
za 2020.</t>
  </si>
  <si>
    <t>Projekcija plana
za 2021.</t>
  </si>
  <si>
    <t>Projekcija plana 
za 2022.</t>
  </si>
  <si>
    <t>2022.</t>
  </si>
  <si>
    <t>Doprinosi za obvezno osiguranje u slučaju nezaposl.</t>
  </si>
  <si>
    <t>PROJEKCIJA PLANA ZA 2022.</t>
  </si>
  <si>
    <t>Prihodi iz županijskog proračuna</t>
  </si>
  <si>
    <t xml:space="preserve">                                          PLAN PRIHODA I PRIMITAKA-PO IZVORIMA</t>
  </si>
  <si>
    <t xml:space="preserve">                   PLAN RASHODA I IZDATAKA-PO IZVORIMA</t>
  </si>
  <si>
    <t>111 - Opći prihodi</t>
  </si>
  <si>
    <t xml:space="preserve">4441 - Prihodi za DEC </t>
  </si>
  <si>
    <t>4441 - Prihodi za DEC</t>
  </si>
  <si>
    <t xml:space="preserve">Izvor 111 - opći prihodi     </t>
  </si>
  <si>
    <t xml:space="preserve">Izvor 111 - opći  prihodi         </t>
  </si>
  <si>
    <t xml:space="preserve">Izvor 111    - opći prihodi        </t>
  </si>
  <si>
    <t>Izvor 4441         - prihodi za DEC</t>
  </si>
  <si>
    <t>Izvor 4441            - prihodi za DEC</t>
  </si>
  <si>
    <t xml:space="preserve">Izvor 4441                - prihodi za DEC      </t>
  </si>
  <si>
    <t xml:space="preserve"> FINANCIJSKI PLAN DOMA ZA STARIJE OSOBE VOLOSKO ZA 2021. I  PROJEKCIJA PLANA ZA  2022. I 2023. GODINU </t>
  </si>
  <si>
    <t>Plan 2021.</t>
  </si>
  <si>
    <t>Projekcija 2023.</t>
  </si>
  <si>
    <t>Dom za sarije osobe Volosko</t>
  </si>
  <si>
    <t>Tekuće pomoći proračunskim korisnicima iz proračuna JLP®S koji im nije nadležan</t>
  </si>
  <si>
    <t>Sufinanciranje cijene usluga, partipacije i slično</t>
  </si>
  <si>
    <t>Dom za starije osobe Volosko</t>
  </si>
  <si>
    <t>Doprinosi za mirovinsko osiguranje</t>
  </si>
  <si>
    <t>Dodatna ulganja na građevinskim objektima (VL)</t>
  </si>
  <si>
    <t xml:space="preserve">Medicinska i laboratorijska oprema </t>
  </si>
  <si>
    <t>Medicinska i laboratorijska oprema (VL)</t>
  </si>
  <si>
    <t>2023.</t>
  </si>
  <si>
    <t>PRIJEDLOG PLANA ZA 2021.</t>
  </si>
  <si>
    <t>Adaptacija i rekonstrukcija objekata ustanova socijalne skrbi</t>
  </si>
  <si>
    <t>Radno-okupacijske aktivmnosti korisnika u ustanovama socijalne skrbi PGŽ</t>
  </si>
  <si>
    <t>Uredski namještaj</t>
  </si>
  <si>
    <t>Računala i računalna oprema</t>
  </si>
  <si>
    <t>Radfio i Tv prijamnici</t>
  </si>
  <si>
    <t>Doprinosi za mirosvinsko osiguranje</t>
  </si>
  <si>
    <t>Naknade troškova osobana izvan radnog odnosa</t>
  </si>
  <si>
    <t>PROJEKCIJA PLANA 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</si>
</sst>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70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wrapText="1"/>
    </xf>
    <xf numFmtId="1" fontId="18" fillId="0" borderId="16" xfId="0" applyNumberFormat="1" applyFont="1" applyBorder="1" applyAlignment="1">
      <alignment horizontal="left" wrapText="1"/>
    </xf>
    <xf numFmtId="3" fontId="18" fillId="0" borderId="17" xfId="0" applyNumberFormat="1" applyFont="1" applyBorder="1"/>
    <xf numFmtId="3" fontId="18" fillId="0" borderId="18" xfId="0" applyNumberFormat="1" applyFont="1" applyBorder="1"/>
    <xf numFmtId="3" fontId="18" fillId="0" borderId="19" xfId="0" applyNumberFormat="1" applyFont="1" applyBorder="1"/>
    <xf numFmtId="3" fontId="18" fillId="0" borderId="20" xfId="0" applyNumberFormat="1" applyFont="1" applyBorder="1"/>
    <xf numFmtId="1" fontId="19" fillId="0" borderId="21" xfId="0" applyNumberFormat="1" applyFont="1" applyBorder="1" applyAlignment="1">
      <alignment wrapText="1"/>
    </xf>
    <xf numFmtId="3" fontId="18" fillId="0" borderId="22" xfId="0" applyNumberFormat="1" applyFont="1" applyBorder="1"/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4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0" borderId="10" xfId="0" applyNumberFormat="1" applyFont="1" applyFill="1" applyBorder="1" applyAlignment="1">
      <alignment horizontal="right" vertical="top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2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2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28" xfId="42" applyFont="1" applyFill="1" applyBorder="1" applyAlignment="1">
      <alignment horizontal="left" vertical="center" wrapText="1"/>
    </xf>
    <xf numFmtId="0" fontId="18" fillId="20" borderId="28" xfId="42" applyFont="1" applyFill="1" applyBorder="1" applyAlignment="1">
      <alignment horizontal="left" vertical="center" wrapText="1"/>
    </xf>
    <xf numFmtId="0" fontId="19" fillId="0" borderId="2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27" xfId="42" applyFont="1" applyBorder="1" applyAlignment="1">
      <alignment horizontal="center" vertical="center" wrapText="1"/>
    </xf>
    <xf numFmtId="4" fontId="38" fillId="20" borderId="2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2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4" fontId="35" fillId="20" borderId="28" xfId="42" applyNumberFormat="1" applyFont="1" applyFill="1" applyBorder="1" applyAlignment="1">
      <alignment horizontal="right" wrapText="1"/>
    </xf>
    <xf numFmtId="4" fontId="43" fillId="20" borderId="28" xfId="42" applyNumberFormat="1" applyFont="1" applyFill="1" applyBorder="1" applyAlignment="1">
      <alignment horizontal="right" wrapText="1"/>
    </xf>
    <xf numFmtId="4" fontId="38" fillId="20" borderId="2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6" fillId="0" borderId="1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4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center" vertical="center" wrapText="1"/>
    </xf>
    <xf numFmtId="4" fontId="43" fillId="20" borderId="2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28" xfId="42" applyFont="1" applyFill="1" applyBorder="1" applyAlignment="1">
      <alignment horizontal="left" vertical="center" wrapText="1"/>
    </xf>
    <xf numFmtId="4" fontId="39" fillId="20" borderId="2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2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28" xfId="42" applyFont="1" applyFill="1" applyBorder="1" applyAlignment="1">
      <alignment vertical="center" wrapText="1"/>
    </xf>
    <xf numFmtId="0" fontId="35" fillId="0" borderId="27" xfId="42" applyFont="1" applyBorder="1" applyAlignment="1">
      <alignment horizontal="left" vertical="center" wrapText="1"/>
    </xf>
    <xf numFmtId="0" fontId="35" fillId="20" borderId="2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28" xfId="42" applyFont="1" applyFill="1" applyBorder="1" applyAlignment="1">
      <alignment horizontal="left" wrapText="1"/>
    </xf>
    <xf numFmtId="0" fontId="37" fillId="20" borderId="28" xfId="42" applyFont="1" applyFill="1" applyBorder="1" applyAlignment="1">
      <alignment horizontal="left" wrapText="1"/>
    </xf>
    <xf numFmtId="0" fontId="40" fillId="20" borderId="28" xfId="42" applyFont="1" applyFill="1" applyBorder="1" applyAlignment="1">
      <alignment horizontal="left" wrapText="1"/>
    </xf>
    <xf numFmtId="0" fontId="35" fillId="0" borderId="27" xfId="42" applyFont="1" applyBorder="1" applyAlignment="1">
      <alignment vertical="center" wrapText="1"/>
    </xf>
    <xf numFmtId="0" fontId="35" fillId="20" borderId="28" xfId="42" applyFont="1" applyFill="1" applyBorder="1" applyAlignment="1">
      <alignment wrapText="1"/>
    </xf>
    <xf numFmtId="0" fontId="44" fillId="20" borderId="28" xfId="42" applyFont="1" applyFill="1" applyBorder="1" applyAlignment="1">
      <alignment wrapText="1"/>
    </xf>
    <xf numFmtId="0" fontId="45" fillId="20" borderId="28" xfId="42" applyFont="1" applyFill="1" applyBorder="1" applyAlignment="1">
      <alignment wrapText="1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4" fillId="26" borderId="0" xfId="0" applyNumberFormat="1" applyFont="1" applyFill="1" applyBorder="1" applyAlignment="1" applyProtection="1"/>
    <xf numFmtId="0" fontId="24" fillId="0" borderId="15" xfId="0" applyNumberFormat="1" applyFont="1" applyFill="1" applyBorder="1" applyAlignment="1" applyProtection="1">
      <alignment horizontal="center"/>
    </xf>
    <xf numFmtId="1" fontId="19" fillId="19" borderId="30" xfId="0" applyNumberFormat="1" applyFont="1" applyFill="1" applyBorder="1" applyAlignment="1">
      <alignment horizontal="left" wrapText="1"/>
    </xf>
    <xf numFmtId="1" fontId="18" fillId="0" borderId="15" xfId="0" applyNumberFormat="1" applyFont="1" applyBorder="1" applyAlignment="1">
      <alignment horizontal="left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" fontId="19" fillId="0" borderId="30" xfId="0" applyNumberFormat="1" applyFont="1" applyFill="1" applyBorder="1" applyAlignment="1">
      <alignment horizontal="left" wrapText="1"/>
    </xf>
    <xf numFmtId="1" fontId="19" fillId="0" borderId="15" xfId="0" applyNumberFormat="1" applyFont="1" applyBorder="1" applyAlignment="1">
      <alignment horizontal="center" wrapText="1"/>
    </xf>
    <xf numFmtId="0" fontId="19" fillId="0" borderId="15" xfId="0" applyNumberFormat="1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/>
    </xf>
    <xf numFmtId="0" fontId="19" fillId="0" borderId="15" xfId="0" applyNumberFormat="1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3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wrapText="1"/>
    </xf>
    <xf numFmtId="0" fontId="50" fillId="0" borderId="0" xfId="0" applyNumberFormat="1" applyFont="1" applyFill="1" applyBorder="1" applyAlignment="1" applyProtection="1"/>
    <xf numFmtId="0" fontId="35" fillId="20" borderId="28" xfId="42" applyFont="1" applyFill="1" applyBorder="1" applyAlignment="1">
      <alignment horizontal="center" wrapText="1"/>
    </xf>
    <xf numFmtId="0" fontId="44" fillId="20" borderId="28" xfId="42" applyFont="1" applyFill="1" applyBorder="1" applyAlignment="1">
      <alignment horizontal="center" wrapText="1"/>
    </xf>
    <xf numFmtId="0" fontId="45" fillId="20" borderId="28" xfId="42" applyFont="1" applyFill="1" applyBorder="1" applyAlignment="1">
      <alignment horizontal="center" wrapText="1"/>
    </xf>
    <xf numFmtId="0" fontId="26" fillId="0" borderId="15" xfId="0" applyNumberFormat="1" applyFont="1" applyFill="1" applyBorder="1" applyAlignment="1" applyProtection="1">
      <alignment horizontal="center" vertical="center"/>
    </xf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horizontal="center"/>
    </xf>
    <xf numFmtId="0" fontId="23" fillId="0" borderId="15" xfId="0" applyNumberFormat="1" applyFont="1" applyFill="1" applyBorder="1" applyAlignment="1" applyProtection="1">
      <alignment horizontal="center" wrapText="1"/>
    </xf>
    <xf numFmtId="0" fontId="51" fillId="0" borderId="15" xfId="0" applyNumberFormat="1" applyFont="1" applyFill="1" applyBorder="1" applyAlignment="1" applyProtection="1">
      <alignment wrapText="1"/>
    </xf>
    <xf numFmtId="0" fontId="50" fillId="0" borderId="15" xfId="0" applyNumberFormat="1" applyFont="1" applyFill="1" applyBorder="1" applyAlignment="1" applyProtection="1">
      <alignment wrapText="1"/>
    </xf>
    <xf numFmtId="0" fontId="23" fillId="21" borderId="15" xfId="0" applyNumberFormat="1" applyFont="1" applyFill="1" applyBorder="1" applyAlignment="1" applyProtection="1">
      <alignment horizontal="center"/>
    </xf>
    <xf numFmtId="0" fontId="23" fillId="21" borderId="15" xfId="0" applyNumberFormat="1" applyFont="1" applyFill="1" applyBorder="1" applyAlignment="1" applyProtection="1">
      <alignment wrapText="1"/>
    </xf>
    <xf numFmtId="0" fontId="23" fillId="0" borderId="15" xfId="0" applyNumberFormat="1" applyFont="1" applyFill="1" applyBorder="1" applyAlignment="1" applyProtection="1">
      <alignment wrapText="1"/>
    </xf>
    <xf numFmtId="0" fontId="23" fillId="22" borderId="15" xfId="0" applyNumberFormat="1" applyFont="1" applyFill="1" applyBorder="1" applyAlignment="1" applyProtection="1">
      <alignment horizontal="left"/>
    </xf>
    <xf numFmtId="0" fontId="23" fillId="22" borderId="15" xfId="0" applyNumberFormat="1" applyFont="1" applyFill="1" applyBorder="1" applyAlignment="1" applyProtection="1">
      <alignment wrapText="1"/>
    </xf>
    <xf numFmtId="0" fontId="50" fillId="0" borderId="15" xfId="0" applyNumberFormat="1" applyFont="1" applyFill="1" applyBorder="1" applyAlignment="1" applyProtection="1">
      <alignment horizontal="center"/>
    </xf>
    <xf numFmtId="0" fontId="23" fillId="26" borderId="15" xfId="0" applyNumberFormat="1" applyFont="1" applyFill="1" applyBorder="1" applyAlignment="1" applyProtection="1">
      <alignment horizontal="center"/>
    </xf>
    <xf numFmtId="0" fontId="23" fillId="26" borderId="15" xfId="0" applyNumberFormat="1" applyFont="1" applyFill="1" applyBorder="1" applyAlignment="1" applyProtection="1">
      <alignment wrapText="1"/>
    </xf>
    <xf numFmtId="0" fontId="50" fillId="26" borderId="15" xfId="0" applyNumberFormat="1" applyFont="1" applyFill="1" applyBorder="1" applyAlignment="1" applyProtection="1">
      <alignment horizontal="center"/>
    </xf>
    <xf numFmtId="0" fontId="50" fillId="26" borderId="15" xfId="0" applyNumberFormat="1" applyFont="1" applyFill="1" applyBorder="1" applyAlignment="1" applyProtection="1">
      <alignment wrapText="1"/>
    </xf>
    <xf numFmtId="3" fontId="26" fillId="0" borderId="15" xfId="0" applyNumberFormat="1" applyFont="1" applyFill="1" applyBorder="1" applyAlignment="1" applyProtection="1">
      <alignment horizontal="center" vertical="center"/>
    </xf>
    <xf numFmtId="3" fontId="23" fillId="24" borderId="15" xfId="0" applyNumberFormat="1" applyFont="1" applyFill="1" applyBorder="1" applyAlignment="1" applyProtection="1">
      <alignment horizontal="center" vertical="center" wrapText="1"/>
    </xf>
    <xf numFmtId="3" fontId="23" fillId="0" borderId="15" xfId="0" applyNumberFormat="1" applyFont="1" applyFill="1" applyBorder="1" applyAlignment="1" applyProtection="1">
      <alignment horizontal="center"/>
    </xf>
    <xf numFmtId="3" fontId="23" fillId="0" borderId="15" xfId="0" applyNumberFormat="1" applyFont="1" applyFill="1" applyBorder="1" applyAlignment="1" applyProtection="1"/>
    <xf numFmtId="3" fontId="23" fillId="21" borderId="15" xfId="0" applyNumberFormat="1" applyFont="1" applyFill="1" applyBorder="1" applyAlignment="1" applyProtection="1"/>
    <xf numFmtId="3" fontId="23" fillId="22" borderId="15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3" fontId="20" fillId="18" borderId="0" xfId="0" applyNumberFormat="1" applyFont="1" applyFill="1" applyBorder="1" applyAlignment="1" applyProtection="1"/>
    <xf numFmtId="3" fontId="50" fillId="0" borderId="15" xfId="0" applyNumberFormat="1" applyFont="1" applyFill="1" applyBorder="1" applyAlignment="1" applyProtection="1"/>
    <xf numFmtId="3" fontId="23" fillId="26" borderId="15" xfId="0" applyNumberFormat="1" applyFont="1" applyFill="1" applyBorder="1" applyAlignment="1" applyProtection="1"/>
    <xf numFmtId="3" fontId="50" fillId="26" borderId="15" xfId="0" applyNumberFormat="1" applyFont="1" applyFill="1" applyBorder="1" applyAlignment="1" applyProtection="1"/>
    <xf numFmtId="0" fontId="26" fillId="0" borderId="15" xfId="0" applyNumberFormat="1" applyFont="1" applyFill="1" applyBorder="1" applyAlignment="1" applyProtection="1">
      <alignment horizontal="center" vertical="center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1" fontId="19" fillId="0" borderId="22" xfId="0" applyNumberFormat="1" applyFont="1" applyBorder="1" applyAlignment="1">
      <alignment wrapText="1"/>
    </xf>
    <xf numFmtId="3" fontId="18" fillId="0" borderId="10" xfId="0" applyNumberFormat="1" applyFont="1" applyBorder="1"/>
    <xf numFmtId="3" fontId="18" fillId="0" borderId="15" xfId="0" applyNumberFormat="1" applyFont="1" applyBorder="1"/>
    <xf numFmtId="3" fontId="18" fillId="0" borderId="21" xfId="0" applyNumberFormat="1" applyFont="1" applyBorder="1"/>
    <xf numFmtId="0" fontId="55" fillId="0" borderId="0" xfId="0" applyNumberFormat="1" applyFont="1" applyFill="1" applyBorder="1" applyAlignment="1" applyProtection="1">
      <alignment wrapText="1"/>
    </xf>
    <xf numFmtId="0" fontId="26" fillId="0" borderId="25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center" wrapText="1"/>
    </xf>
    <xf numFmtId="0" fontId="26" fillId="0" borderId="14" xfId="0" quotePrefix="1" applyNumberFormat="1" applyFont="1" applyFill="1" applyBorder="1" applyAlignment="1" applyProtection="1">
      <alignment horizontal="left"/>
    </xf>
    <xf numFmtId="0" fontId="24" fillId="0" borderId="15" xfId="0" applyNumberFormat="1" applyFont="1" applyFill="1" applyBorder="1" applyAlignment="1" applyProtection="1">
      <alignment horizont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3" fontId="26" fillId="27" borderId="15" xfId="0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0" fontId="28" fillId="27" borderId="25" xfId="0" applyFont="1" applyFill="1" applyBorder="1" applyAlignment="1">
      <alignment horizontal="left"/>
    </xf>
    <xf numFmtId="0" fontId="18" fillId="27" borderId="14" xfId="0" applyNumberFormat="1" applyFont="1" applyFill="1" applyBorder="1" applyAlignment="1" applyProtection="1"/>
    <xf numFmtId="3" fontId="26" fillId="0" borderId="15" xfId="0" applyNumberFormat="1" applyFont="1" applyFill="1" applyBorder="1" applyAlignment="1" applyProtection="1">
      <alignment horizontal="right" wrapText="1"/>
    </xf>
    <xf numFmtId="3" fontId="26" fillId="0" borderId="15" xfId="0" applyNumberFormat="1" applyFont="1" applyBorder="1" applyAlignment="1">
      <alignment horizontal="right"/>
    </xf>
    <xf numFmtId="3" fontId="26" fillId="27" borderId="15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/>
    <xf numFmtId="3" fontId="26" fillId="21" borderId="25" xfId="0" quotePrefix="1" applyNumberFormat="1" applyFont="1" applyFill="1" applyBorder="1" applyAlignment="1">
      <alignment horizontal="right"/>
    </xf>
    <xf numFmtId="3" fontId="26" fillId="21" borderId="15" xfId="0" applyNumberFormat="1" applyFont="1" applyFill="1" applyBorder="1" applyAlignment="1" applyProtection="1">
      <alignment horizontal="right" wrapText="1"/>
    </xf>
    <xf numFmtId="3" fontId="26" fillId="27" borderId="25" xfId="0" quotePrefix="1" applyNumberFormat="1" applyFont="1" applyFill="1" applyBorder="1" applyAlignment="1">
      <alignment horizontal="right"/>
    </xf>
    <xf numFmtId="0" fontId="54" fillId="0" borderId="0" xfId="0" quotePrefix="1" applyNumberFormat="1" applyFont="1" applyFill="1" applyBorder="1" applyAlignment="1" applyProtection="1">
      <alignment horizontal="left" wrapText="1"/>
    </xf>
    <xf numFmtId="0" fontId="55" fillId="0" borderId="0" xfId="0" applyNumberFormat="1" applyFont="1" applyFill="1" applyBorder="1" applyAlignment="1" applyProtection="1"/>
    <xf numFmtId="0" fontId="57" fillId="0" borderId="0" xfId="0" applyNumberFormat="1" applyFont="1" applyFill="1" applyBorder="1" applyAlignment="1" applyProtection="1">
      <alignment vertical="center"/>
    </xf>
    <xf numFmtId="0" fontId="57" fillId="0" borderId="0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/>
    </xf>
    <xf numFmtId="0" fontId="19" fillId="0" borderId="18" xfId="0" applyNumberFormat="1" applyFont="1" applyBorder="1" applyAlignment="1">
      <alignment horizont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19" fillId="0" borderId="19" xfId="0" applyNumberFormat="1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center" vertical="center" wrapText="1"/>
    </xf>
    <xf numFmtId="1" fontId="19" fillId="0" borderId="36" xfId="0" applyNumberFormat="1" applyFont="1" applyBorder="1" applyAlignment="1">
      <alignment horizontal="center" wrapText="1"/>
    </xf>
    <xf numFmtId="1" fontId="18" fillId="0" borderId="10" xfId="0" applyNumberFormat="1" applyFont="1" applyBorder="1" applyAlignment="1">
      <alignment horizontal="left" wrapText="1"/>
    </xf>
    <xf numFmtId="0" fontId="19" fillId="0" borderId="36" xfId="0" applyNumberFormat="1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left" wrapText="1"/>
    </xf>
    <xf numFmtId="1" fontId="18" fillId="0" borderId="37" xfId="0" applyNumberFormat="1" applyFont="1" applyBorder="1" applyAlignment="1">
      <alignment horizontal="left" wrapText="1"/>
    </xf>
    <xf numFmtId="3" fontId="18" fillId="0" borderId="18" xfId="0" applyNumberFormat="1" applyFont="1" applyBorder="1" applyAlignment="1">
      <alignment horizontal="right" vertical="center" wrapText="1"/>
    </xf>
    <xf numFmtId="0" fontId="58" fillId="0" borderId="15" xfId="0" applyNumberFormat="1" applyFont="1" applyFill="1" applyBorder="1" applyAlignment="1" applyProtection="1">
      <alignment horizontal="center"/>
    </xf>
    <xf numFmtId="0" fontId="58" fillId="0" borderId="15" xfId="0" applyNumberFormat="1" applyFont="1" applyFill="1" applyBorder="1" applyAlignment="1" applyProtection="1">
      <alignment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45" fillId="20" borderId="38" xfId="42" applyFont="1" applyFill="1" applyBorder="1" applyAlignment="1">
      <alignment horizontal="center" wrapText="1"/>
    </xf>
    <xf numFmtId="0" fontId="45" fillId="20" borderId="38" xfId="42" applyFont="1" applyFill="1" applyBorder="1" applyAlignment="1">
      <alignment wrapText="1"/>
    </xf>
    <xf numFmtId="4" fontId="43" fillId="20" borderId="38" xfId="42" applyNumberFormat="1" applyFont="1" applyFill="1" applyBorder="1" applyAlignment="1">
      <alignment horizontal="right" wrapText="1"/>
    </xf>
    <xf numFmtId="0" fontId="33" fillId="0" borderId="15" xfId="42" applyFont="1" applyBorder="1" applyAlignment="1">
      <alignment horizontal="left" indent="1"/>
    </xf>
    <xf numFmtId="0" fontId="33" fillId="0" borderId="0" xfId="42" applyFont="1" applyBorder="1" applyAlignment="1">
      <alignment horizontal="left" indent="1"/>
    </xf>
    <xf numFmtId="0" fontId="36" fillId="0" borderId="0" xfId="42" applyFont="1" applyBorder="1" applyAlignment="1"/>
    <xf numFmtId="4" fontId="36" fillId="0" borderId="0" xfId="42" applyNumberFormat="1" applyFont="1" applyBorder="1" applyAlignment="1">
      <alignment horizontal="right"/>
    </xf>
    <xf numFmtId="0" fontId="31" fillId="0" borderId="15" xfId="42" applyFont="1" applyBorder="1" applyAlignment="1"/>
    <xf numFmtId="4" fontId="31" fillId="0" borderId="15" xfId="42" applyNumberFormat="1" applyFont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59" fillId="20" borderId="28" xfId="42" applyFont="1" applyFill="1" applyBorder="1" applyAlignment="1">
      <alignment horizontal="center" wrapText="1"/>
    </xf>
    <xf numFmtId="0" fontId="59" fillId="20" borderId="28" xfId="42" applyFont="1" applyFill="1" applyBorder="1" applyAlignment="1">
      <alignment wrapText="1"/>
    </xf>
    <xf numFmtId="0" fontId="58" fillId="21" borderId="15" xfId="0" applyNumberFormat="1" applyFont="1" applyFill="1" applyBorder="1" applyAlignment="1" applyProtection="1">
      <alignment horizontal="center"/>
    </xf>
    <xf numFmtId="0" fontId="58" fillId="21" borderId="15" xfId="0" applyNumberFormat="1" applyFont="1" applyFill="1" applyBorder="1" applyAlignment="1" applyProtection="1">
      <alignment wrapText="1"/>
    </xf>
    <xf numFmtId="3" fontId="60" fillId="21" borderId="15" xfId="0" applyNumberFormat="1" applyFont="1" applyFill="1" applyBorder="1" applyAlignment="1" applyProtection="1"/>
    <xf numFmtId="3" fontId="58" fillId="21" borderId="15" xfId="0" applyNumberFormat="1" applyFont="1" applyFill="1" applyBorder="1" applyAlignment="1" applyProtection="1"/>
    <xf numFmtId="0" fontId="18" fillId="21" borderId="0" xfId="0" applyNumberFormat="1" applyFont="1" applyFill="1" applyBorder="1" applyAlignment="1" applyProtection="1"/>
    <xf numFmtId="0" fontId="54" fillId="0" borderId="0" xfId="0" quotePrefix="1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25" xfId="0" quotePrefix="1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wrapText="1"/>
    </xf>
    <xf numFmtId="0" fontId="56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8" fillId="27" borderId="25" xfId="0" quotePrefix="1" applyNumberFormat="1" applyFont="1" applyFill="1" applyBorder="1" applyAlignment="1" applyProtection="1">
      <alignment horizontal="left" wrapText="1"/>
    </xf>
    <xf numFmtId="0" fontId="29" fillId="27" borderId="14" xfId="0" applyNumberFormat="1" applyFont="1" applyFill="1" applyBorder="1" applyAlignment="1" applyProtection="1">
      <alignment wrapText="1"/>
    </xf>
    <xf numFmtId="0" fontId="28" fillId="0" borderId="25" xfId="0" applyNumberFormat="1" applyFont="1" applyFill="1" applyBorder="1" applyAlignment="1" applyProtection="1">
      <alignment horizontal="left" wrapText="1"/>
    </xf>
    <xf numFmtId="0" fontId="53" fillId="0" borderId="0" xfId="0" applyNumberFormat="1" applyFont="1" applyFill="1" applyBorder="1" applyAlignment="1" applyProtection="1">
      <alignment horizontal="left"/>
    </xf>
    <xf numFmtId="0" fontId="5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0" borderId="25" xfId="0" quotePrefix="1" applyFont="1" applyFill="1" applyBorder="1" applyAlignment="1">
      <alignment horizontal="left"/>
    </xf>
    <xf numFmtId="0" fontId="18" fillId="0" borderId="14" xfId="0" applyNumberFormat="1" applyFont="1" applyFill="1" applyBorder="1" applyAlignment="1" applyProtection="1"/>
    <xf numFmtId="0" fontId="18" fillId="0" borderId="14" xfId="0" applyNumberFormat="1" applyFont="1" applyFill="1" applyBorder="1" applyAlignment="1" applyProtection="1">
      <alignment wrapText="1"/>
    </xf>
    <xf numFmtId="0" fontId="28" fillId="0" borderId="25" xfId="0" quotePrefix="1" applyFont="1" applyBorder="1" applyAlignment="1">
      <alignment horizontal="left"/>
    </xf>
    <xf numFmtId="0" fontId="28" fillId="27" borderId="25" xfId="0" applyNumberFormat="1" applyFont="1" applyFill="1" applyBorder="1" applyAlignment="1" applyProtection="1">
      <alignment horizontal="left" wrapText="1"/>
    </xf>
    <xf numFmtId="0" fontId="18" fillId="27" borderId="14" xfId="0" applyNumberFormat="1" applyFont="1" applyFill="1" applyBorder="1" applyAlignment="1" applyProtection="1"/>
    <xf numFmtId="0" fontId="26" fillId="21" borderId="25" xfId="0" applyNumberFormat="1" applyFont="1" applyFill="1" applyBorder="1" applyAlignment="1" applyProtection="1">
      <alignment horizontal="left" wrapText="1"/>
    </xf>
    <xf numFmtId="0" fontId="26" fillId="21" borderId="14" xfId="0" applyNumberFormat="1" applyFont="1" applyFill="1" applyBorder="1" applyAlignment="1" applyProtection="1">
      <alignment horizontal="left" wrapText="1"/>
    </xf>
    <xf numFmtId="0" fontId="26" fillId="21" borderId="29" xfId="0" applyNumberFormat="1" applyFont="1" applyFill="1" applyBorder="1" applyAlignment="1" applyProtection="1">
      <alignment horizontal="left" wrapText="1"/>
    </xf>
    <xf numFmtId="0" fontId="26" fillId="27" borderId="25" xfId="0" applyNumberFormat="1" applyFont="1" applyFill="1" applyBorder="1" applyAlignment="1" applyProtection="1">
      <alignment horizontal="left" wrapText="1"/>
    </xf>
    <xf numFmtId="0" fontId="26" fillId="27" borderId="14" xfId="0" applyNumberFormat="1" applyFont="1" applyFill="1" applyBorder="1" applyAlignment="1" applyProtection="1">
      <alignment horizontal="left" wrapText="1"/>
    </xf>
    <xf numFmtId="0" fontId="26" fillId="27" borderId="29" xfId="0" applyNumberFormat="1" applyFont="1" applyFill="1" applyBorder="1" applyAlignment="1" applyProtection="1">
      <alignment horizontal="left" wrapText="1"/>
    </xf>
    <xf numFmtId="0" fontId="31" fillId="0" borderId="32" xfId="42" applyFont="1" applyBorder="1" applyAlignment="1">
      <alignment horizontal="center" wrapText="1"/>
    </xf>
    <xf numFmtId="0" fontId="52" fillId="0" borderId="32" xfId="42" applyFont="1" applyBorder="1" applyAlignment="1">
      <alignment horizontal="center"/>
    </xf>
    <xf numFmtId="0" fontId="36" fillId="0" borderId="32" xfId="42" applyFont="1" applyBorder="1" applyAlignment="1">
      <alignment horizontal="center" wrapText="1"/>
    </xf>
    <xf numFmtId="0" fontId="36" fillId="0" borderId="32" xfId="42" applyFont="1" applyBorder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4" fillId="0" borderId="26" xfId="0" quotePrefix="1" applyNumberFormat="1" applyFont="1" applyFill="1" applyBorder="1" applyAlignment="1" applyProtection="1">
      <alignment horizontal="left" wrapText="1"/>
    </xf>
    <xf numFmtId="0" fontId="22" fillId="0" borderId="26" xfId="0" applyNumberFormat="1" applyFont="1" applyFill="1" applyBorder="1" applyAlignment="1" applyProtection="1">
      <alignment wrapText="1"/>
    </xf>
    <xf numFmtId="3" fontId="19" fillId="0" borderId="22" xfId="0" applyNumberFormat="1" applyFont="1" applyBorder="1" applyAlignment="1">
      <alignment horizontal="center"/>
    </xf>
    <xf numFmtId="3" fontId="19" fillId="0" borderId="23" xfId="0" applyNumberFormat="1" applyFont="1" applyBorder="1" applyAlignment="1">
      <alignment horizontal="center"/>
    </xf>
    <xf numFmtId="3" fontId="19" fillId="0" borderId="24" xfId="0" applyNumberFormat="1" applyFont="1" applyBorder="1" applyAlignment="1">
      <alignment horizontal="center"/>
    </xf>
    <xf numFmtId="0" fontId="26" fillId="0" borderId="34" xfId="0" applyNumberFormat="1" applyFont="1" applyFill="1" applyBorder="1" applyAlignment="1" applyProtection="1">
      <alignment horizontal="center" vertical="center" wrapText="1"/>
    </xf>
    <xf numFmtId="3" fontId="19" fillId="0" borderId="33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3" fontId="19" fillId="0" borderId="35" xfId="0" applyNumberFormat="1" applyFont="1" applyBorder="1" applyAlignment="1">
      <alignment horizontal="center"/>
    </xf>
    <xf numFmtId="0" fontId="19" fillId="0" borderId="31" xfId="0" applyFont="1" applyBorder="1" applyAlignment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3" fontId="18" fillId="0" borderId="25" xfId="0" applyNumberFormat="1" applyFont="1" applyBorder="1" applyAlignment="1">
      <alignment horizontal="center"/>
    </xf>
    <xf numFmtId="3" fontId="18" fillId="0" borderId="29" xfId="0" applyNumberFormat="1" applyFont="1" applyBorder="1" applyAlignment="1">
      <alignment horizontal="center"/>
    </xf>
    <xf numFmtId="0" fontId="26" fillId="0" borderId="25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6" fillId="0" borderId="29" xfId="0" applyNumberFormat="1" applyFont="1" applyFill="1" applyBorder="1" applyAlignment="1" applyProtection="1">
      <alignment horizontal="center" vertical="center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0" fillId="25" borderId="15" xfId="0" applyNumberFormat="1" applyFill="1" applyBorder="1" applyAlignment="1" applyProtection="1">
      <alignment horizontal="center" vertical="center" wrapText="1"/>
    </xf>
    <xf numFmtId="0" fontId="23" fillId="24" borderId="25" xfId="0" applyNumberFormat="1" applyFont="1" applyFill="1" applyBorder="1" applyAlignment="1" applyProtection="1">
      <alignment horizontal="center" vertical="center" wrapText="1"/>
    </xf>
    <xf numFmtId="0" fontId="23" fillId="24" borderId="29" xfId="0" applyNumberFormat="1" applyFont="1" applyFill="1" applyBorder="1" applyAlignment="1" applyProtection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42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22860</xdr:rowOff>
    </xdr:from>
    <xdr:to>
      <xdr:col>1</xdr:col>
      <xdr:colOff>0</xdr:colOff>
      <xdr:row>3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22860</xdr:rowOff>
    </xdr:from>
    <xdr:to>
      <xdr:col>0</xdr:col>
      <xdr:colOff>1089660</xdr:colOff>
      <xdr:row>3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19</xdr:row>
      <xdr:rowOff>22860</xdr:rowOff>
    </xdr:from>
    <xdr:to>
      <xdr:col>1</xdr:col>
      <xdr:colOff>0</xdr:colOff>
      <xdr:row>21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19</xdr:row>
      <xdr:rowOff>22860</xdr:rowOff>
    </xdr:from>
    <xdr:to>
      <xdr:col>0</xdr:col>
      <xdr:colOff>1089660</xdr:colOff>
      <xdr:row>21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35</xdr:row>
      <xdr:rowOff>22860</xdr:rowOff>
    </xdr:from>
    <xdr:to>
      <xdr:col>1</xdr:col>
      <xdr:colOff>0</xdr:colOff>
      <xdr:row>37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35</xdr:row>
      <xdr:rowOff>22860</xdr:rowOff>
    </xdr:from>
    <xdr:to>
      <xdr:col>0</xdr:col>
      <xdr:colOff>1089660</xdr:colOff>
      <xdr:row>37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Normal="100" workbookViewId="0">
      <selection activeCell="F7" sqref="F7"/>
    </sheetView>
  </sheetViews>
  <sheetFormatPr defaultColWidth="11.42578125" defaultRowHeight="15" x14ac:dyDescent="0.2"/>
  <cols>
    <col min="1" max="2" width="4.28515625" style="58" customWidth="1"/>
    <col min="3" max="3" width="5.5703125" style="58" customWidth="1"/>
    <col min="4" max="4" width="5.28515625" style="59" customWidth="1"/>
    <col min="5" max="5" width="51.28515625" style="58" customWidth="1"/>
    <col min="6" max="8" width="17.85546875" style="58" customWidth="1"/>
    <col min="9" max="16384" width="11.42578125" style="58"/>
  </cols>
  <sheetData>
    <row r="1" spans="1:9" ht="1.5" customHeight="1" x14ac:dyDescent="0.25">
      <c r="A1" s="225"/>
      <c r="B1" s="225"/>
      <c r="C1" s="225"/>
      <c r="D1" s="225"/>
      <c r="E1" s="225"/>
      <c r="F1" s="225"/>
      <c r="G1" s="225"/>
      <c r="H1" s="225"/>
    </row>
    <row r="2" spans="1:9" ht="45" customHeight="1" x14ac:dyDescent="0.2">
      <c r="A2" s="226" t="s">
        <v>352</v>
      </c>
      <c r="B2" s="226"/>
      <c r="C2" s="226"/>
      <c r="D2" s="226"/>
      <c r="E2" s="226"/>
      <c r="F2" s="226"/>
      <c r="G2" s="226"/>
      <c r="H2" s="226"/>
    </row>
    <row r="3" spans="1:9" ht="18" x14ac:dyDescent="0.2">
      <c r="A3" s="226" t="s">
        <v>32</v>
      </c>
      <c r="B3" s="226"/>
      <c r="C3" s="226"/>
      <c r="D3" s="226"/>
      <c r="E3" s="226"/>
      <c r="F3" s="226"/>
      <c r="G3" s="227"/>
      <c r="H3" s="227"/>
    </row>
    <row r="4" spans="1:9" ht="26.25" x14ac:dyDescent="0.25">
      <c r="A4" s="151"/>
      <c r="B4" s="152"/>
      <c r="C4" s="152"/>
      <c r="D4" s="153"/>
      <c r="E4" s="154"/>
      <c r="F4" s="155" t="s">
        <v>334</v>
      </c>
      <c r="G4" s="155" t="s">
        <v>335</v>
      </c>
      <c r="H4" s="156" t="s">
        <v>336</v>
      </c>
      <c r="I4" s="56"/>
    </row>
    <row r="5" spans="1:9" ht="24.75" customHeight="1" x14ac:dyDescent="0.25">
      <c r="A5" s="232" t="s">
        <v>33</v>
      </c>
      <c r="B5" s="223"/>
      <c r="C5" s="223"/>
      <c r="D5" s="223"/>
      <c r="E5" s="233"/>
      <c r="F5" s="157">
        <f>+F6+F7</f>
        <v>10122671</v>
      </c>
      <c r="G5" s="157">
        <f>G6+G7</f>
        <v>9855940</v>
      </c>
      <c r="H5" s="157">
        <f>+H6+H7</f>
        <v>9855940</v>
      </c>
      <c r="I5" s="57"/>
    </row>
    <row r="6" spans="1:9" ht="22.5" customHeight="1" x14ac:dyDescent="0.25">
      <c r="A6" s="224" t="s">
        <v>0</v>
      </c>
      <c r="B6" s="219"/>
      <c r="C6" s="219"/>
      <c r="D6" s="219"/>
      <c r="E6" s="229"/>
      <c r="F6" s="158">
        <v>10121071</v>
      </c>
      <c r="G6" s="158">
        <v>9854340</v>
      </c>
      <c r="H6" s="158">
        <v>9854340</v>
      </c>
    </row>
    <row r="7" spans="1:9" ht="22.5" customHeight="1" x14ac:dyDescent="0.25">
      <c r="A7" s="228" t="s">
        <v>310</v>
      </c>
      <c r="B7" s="229"/>
      <c r="C7" s="229"/>
      <c r="D7" s="229"/>
      <c r="E7" s="229"/>
      <c r="F7" s="158">
        <f>'Opći dio - Prihodi'!D68</f>
        <v>1600</v>
      </c>
      <c r="G7" s="158">
        <v>1600</v>
      </c>
      <c r="H7" s="158">
        <v>1600</v>
      </c>
    </row>
    <row r="8" spans="1:9" ht="22.5" customHeight="1" x14ac:dyDescent="0.25">
      <c r="A8" s="159" t="s">
        <v>34</v>
      </c>
      <c r="B8" s="160"/>
      <c r="C8" s="160"/>
      <c r="D8" s="160"/>
      <c r="E8" s="160"/>
      <c r="F8" s="157">
        <f>+F9+F10</f>
        <v>10094137</v>
      </c>
      <c r="G8" s="157">
        <f>+G9+G10</f>
        <v>9855940</v>
      </c>
      <c r="H8" s="157">
        <f>+H9+H10</f>
        <v>9855940</v>
      </c>
    </row>
    <row r="9" spans="1:9" ht="22.5" customHeight="1" x14ac:dyDescent="0.25">
      <c r="A9" s="218" t="s">
        <v>1</v>
      </c>
      <c r="B9" s="219"/>
      <c r="C9" s="219"/>
      <c r="D9" s="219"/>
      <c r="E9" s="230"/>
      <c r="F9" s="158">
        <v>9506118</v>
      </c>
      <c r="G9" s="158">
        <v>9709290</v>
      </c>
      <c r="H9" s="161">
        <v>9709290</v>
      </c>
    </row>
    <row r="10" spans="1:9" ht="22.5" customHeight="1" x14ac:dyDescent="0.25">
      <c r="A10" s="231" t="s">
        <v>311</v>
      </c>
      <c r="B10" s="229"/>
      <c r="C10" s="229"/>
      <c r="D10" s="229"/>
      <c r="E10" s="229"/>
      <c r="F10" s="162">
        <f>'Opći dio - Rashodi'!D64</f>
        <v>588019</v>
      </c>
      <c r="G10" s="162">
        <v>146650</v>
      </c>
      <c r="H10" s="161">
        <v>146650</v>
      </c>
    </row>
    <row r="11" spans="1:9" ht="22.5" customHeight="1" x14ac:dyDescent="0.25">
      <c r="A11" s="222" t="s">
        <v>2</v>
      </c>
      <c r="B11" s="223"/>
      <c r="C11" s="223"/>
      <c r="D11" s="223"/>
      <c r="E11" s="223"/>
      <c r="F11" s="163">
        <f>+F5-F8</f>
        <v>28534</v>
      </c>
      <c r="G11" s="163">
        <f>+G5-G8</f>
        <v>0</v>
      </c>
      <c r="H11" s="163">
        <f>+H5-H8</f>
        <v>0</v>
      </c>
    </row>
    <row r="12" spans="1:9" ht="19.5" customHeight="1" x14ac:dyDescent="0.2">
      <c r="A12" s="226"/>
      <c r="B12" s="216"/>
      <c r="C12" s="216"/>
      <c r="D12" s="216"/>
      <c r="E12" s="216"/>
      <c r="F12" s="217"/>
      <c r="G12" s="217"/>
      <c r="H12" s="217"/>
    </row>
    <row r="13" spans="1:9" ht="26.25" customHeight="1" x14ac:dyDescent="0.25">
      <c r="A13" s="151"/>
      <c r="B13" s="152"/>
      <c r="C13" s="152"/>
      <c r="D13" s="153"/>
      <c r="E13" s="154"/>
      <c r="F13" s="155" t="s">
        <v>334</v>
      </c>
      <c r="G13" s="155" t="s">
        <v>335</v>
      </c>
      <c r="H13" s="156" t="s">
        <v>336</v>
      </c>
    </row>
    <row r="14" spans="1:9" ht="20.25" customHeight="1" x14ac:dyDescent="0.25">
      <c r="A14" s="234" t="s">
        <v>312</v>
      </c>
      <c r="B14" s="235"/>
      <c r="C14" s="235"/>
      <c r="D14" s="235"/>
      <c r="E14" s="236"/>
      <c r="F14" s="165"/>
      <c r="G14" s="165">
        <v>0</v>
      </c>
      <c r="H14" s="166">
        <v>0</v>
      </c>
    </row>
    <row r="15" spans="1:9" ht="32.25" customHeight="1" x14ac:dyDescent="0.25">
      <c r="A15" s="237" t="s">
        <v>313</v>
      </c>
      <c r="B15" s="238"/>
      <c r="C15" s="238"/>
      <c r="D15" s="238"/>
      <c r="E15" s="239"/>
      <c r="F15" s="167"/>
      <c r="G15" s="167">
        <v>0</v>
      </c>
      <c r="H15" s="163">
        <v>0</v>
      </c>
    </row>
    <row r="16" spans="1:9" ht="18" x14ac:dyDescent="0.2">
      <c r="A16" s="215"/>
      <c r="B16" s="216"/>
      <c r="C16" s="216"/>
      <c r="D16" s="216"/>
      <c r="E16" s="216"/>
      <c r="F16" s="217"/>
      <c r="G16" s="217"/>
      <c r="H16" s="217"/>
    </row>
    <row r="17" spans="1:8" ht="25.5" customHeight="1" x14ac:dyDescent="0.25">
      <c r="A17" s="151"/>
      <c r="B17" s="152"/>
      <c r="C17" s="152"/>
      <c r="D17" s="153"/>
      <c r="E17" s="154"/>
      <c r="F17" s="155" t="s">
        <v>334</v>
      </c>
      <c r="G17" s="155" t="s">
        <v>335</v>
      </c>
      <c r="H17" s="156" t="s">
        <v>336</v>
      </c>
    </row>
    <row r="18" spans="1:8" ht="16.5" customHeight="1" x14ac:dyDescent="0.25">
      <c r="A18" s="224" t="s">
        <v>3</v>
      </c>
      <c r="B18" s="219"/>
      <c r="C18" s="219"/>
      <c r="D18" s="219"/>
      <c r="E18" s="219"/>
      <c r="F18" s="162">
        <v>0</v>
      </c>
      <c r="G18" s="162">
        <v>0</v>
      </c>
      <c r="H18" s="162">
        <v>0</v>
      </c>
    </row>
    <row r="19" spans="1:8" ht="15" customHeight="1" x14ac:dyDescent="0.25">
      <c r="A19" s="224" t="s">
        <v>4</v>
      </c>
      <c r="B19" s="219"/>
      <c r="C19" s="219"/>
      <c r="D19" s="219"/>
      <c r="E19" s="219"/>
      <c r="F19" s="162">
        <v>0</v>
      </c>
      <c r="G19" s="162">
        <v>0</v>
      </c>
      <c r="H19" s="162">
        <v>0</v>
      </c>
    </row>
    <row r="20" spans="1:8" ht="22.5" customHeight="1" x14ac:dyDescent="0.25">
      <c r="A20" s="222" t="s">
        <v>5</v>
      </c>
      <c r="B20" s="223"/>
      <c r="C20" s="223"/>
      <c r="D20" s="223"/>
      <c r="E20" s="223"/>
      <c r="F20" s="157">
        <f>F18-F19</f>
        <v>0</v>
      </c>
      <c r="G20" s="157">
        <f>G18-G19</f>
        <v>0</v>
      </c>
      <c r="H20" s="157">
        <f>H18-H19</f>
        <v>0</v>
      </c>
    </row>
    <row r="21" spans="1:8" ht="16.5" customHeight="1" x14ac:dyDescent="0.2">
      <c r="A21" s="215"/>
      <c r="B21" s="216"/>
      <c r="C21" s="216"/>
      <c r="D21" s="216"/>
      <c r="E21" s="216"/>
      <c r="F21" s="217"/>
      <c r="G21" s="217"/>
      <c r="H21" s="217"/>
    </row>
    <row r="22" spans="1:8" ht="18" customHeight="1" x14ac:dyDescent="0.25">
      <c r="A22" s="218" t="s">
        <v>6</v>
      </c>
      <c r="B22" s="219"/>
      <c r="C22" s="219"/>
      <c r="D22" s="219"/>
      <c r="E22" s="219"/>
      <c r="F22" s="162" t="str">
        <f>IF((F11+F15+F20)&lt;&gt;0,"NESLAGANJE ZBROJA",(F11+F15+F20))</f>
        <v>NESLAGANJE ZBROJA</v>
      </c>
      <c r="G22" s="162">
        <f>IF((G11+G15+G20)&lt;&gt;0,"NESLAGANJE ZBROJA",(G11+G15+G20))</f>
        <v>0</v>
      </c>
      <c r="H22" s="162">
        <f>IF((H11+H15+H20)&lt;&gt;0,"NESLAGANJE ZBROJA",(H11+H15+H20))</f>
        <v>0</v>
      </c>
    </row>
    <row r="23" spans="1:8" ht="4.5" customHeight="1" x14ac:dyDescent="0.25">
      <c r="A23" s="168"/>
      <c r="B23" s="150"/>
      <c r="C23" s="150"/>
      <c r="D23" s="150"/>
      <c r="E23" s="150"/>
      <c r="F23" s="169"/>
      <c r="G23" s="169"/>
      <c r="H23" s="169"/>
    </row>
    <row r="24" spans="1:8" ht="16.149999999999999" customHeight="1" x14ac:dyDescent="0.25">
      <c r="A24" s="220" t="s">
        <v>314</v>
      </c>
      <c r="B24" s="221"/>
      <c r="C24" s="221"/>
      <c r="D24" s="221"/>
      <c r="E24" s="221"/>
      <c r="F24" s="221"/>
      <c r="G24" s="221"/>
      <c r="H24" s="221"/>
    </row>
    <row r="25" spans="1:8" ht="14.25" customHeight="1" x14ac:dyDescent="0.2">
      <c r="A25" s="170"/>
      <c r="B25" s="170"/>
      <c r="C25" s="170"/>
      <c r="D25" s="171"/>
      <c r="E25" s="170"/>
      <c r="G25" s="170"/>
    </row>
    <row r="26" spans="1:8" hidden="1" x14ac:dyDescent="0.2"/>
  </sheetData>
  <mergeCells count="19">
    <mergeCell ref="A1:H1"/>
    <mergeCell ref="A2:H2"/>
    <mergeCell ref="A3:H3"/>
    <mergeCell ref="A7:E7"/>
    <mergeCell ref="A20:E20"/>
    <mergeCell ref="A9:E9"/>
    <mergeCell ref="A10:E10"/>
    <mergeCell ref="A5:E5"/>
    <mergeCell ref="A12:H12"/>
    <mergeCell ref="A18:E18"/>
    <mergeCell ref="A14:E14"/>
    <mergeCell ref="A15:E15"/>
    <mergeCell ref="A16:H16"/>
    <mergeCell ref="A6:E6"/>
    <mergeCell ref="A21:H21"/>
    <mergeCell ref="A22:E22"/>
    <mergeCell ref="A24:H24"/>
    <mergeCell ref="A11:E11"/>
    <mergeCell ref="A19:E19"/>
  </mergeCells>
  <phoneticPr fontId="0" type="noConversion"/>
  <printOptions horizontalCentered="1"/>
  <pageMargins left="0.25" right="0.25" top="0.75" bottom="0.75" header="0.3" footer="0.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showGridLines="0" topLeftCell="B1" zoomScaleNormal="100" workbookViewId="0">
      <selection activeCell="D56" sqref="D56"/>
    </sheetView>
  </sheetViews>
  <sheetFormatPr defaultColWidth="9.140625" defaultRowHeight="12" x14ac:dyDescent="0.2"/>
  <cols>
    <col min="1" max="1" width="9.28515625" style="34" hidden="1" customWidth="1"/>
    <col min="2" max="2" width="10" style="41" customWidth="1"/>
    <col min="3" max="3" width="49.42578125" style="87" customWidth="1"/>
    <col min="4" max="4" width="13.5703125" style="51" customWidth="1"/>
    <col min="5" max="5" width="12.85546875" style="51" customWidth="1"/>
    <col min="6" max="6" width="13" style="51" customWidth="1"/>
    <col min="7" max="16384" width="9.140625" style="45"/>
  </cols>
  <sheetData>
    <row r="1" spans="1:6" ht="13.5" thickBot="1" x14ac:dyDescent="0.25">
      <c r="C1" s="240" t="s">
        <v>303</v>
      </c>
      <c r="D1" s="241"/>
      <c r="E1" s="241"/>
      <c r="F1" s="241"/>
    </row>
    <row r="2" spans="1:6" ht="39" thickBot="1" x14ac:dyDescent="0.25">
      <c r="A2" s="34" t="s">
        <v>37</v>
      </c>
      <c r="B2" s="44" t="s">
        <v>38</v>
      </c>
      <c r="C2" s="85" t="s">
        <v>355</v>
      </c>
      <c r="D2" s="46" t="s">
        <v>353</v>
      </c>
      <c r="E2" s="46" t="s">
        <v>333</v>
      </c>
      <c r="F2" s="46" t="s">
        <v>354</v>
      </c>
    </row>
    <row r="3" spans="1:6" s="37" customFormat="1" ht="12.75" x14ac:dyDescent="0.2">
      <c r="A3" s="35">
        <f>LEN(B3)</f>
        <v>1</v>
      </c>
      <c r="B3" s="42">
        <v>6</v>
      </c>
      <c r="C3" s="86" t="s">
        <v>223</v>
      </c>
      <c r="D3" s="36">
        <f>D4+D18+D37+D44+D53+D68</f>
        <v>10121071</v>
      </c>
      <c r="E3" s="36">
        <f>E4+E18+E37+E44+E53+E68</f>
        <v>9855290</v>
      </c>
      <c r="F3" s="36">
        <f>F4+F18+F37+F44+F53+F68</f>
        <v>9855290</v>
      </c>
    </row>
    <row r="4" spans="1:6" s="39" customFormat="1" ht="25.5" x14ac:dyDescent="0.2">
      <c r="A4" s="38">
        <f t="shared" ref="A4:A58" si="0">LEN(B4)</f>
        <v>2</v>
      </c>
      <c r="B4" s="42">
        <v>63</v>
      </c>
      <c r="C4" s="86" t="s">
        <v>224</v>
      </c>
      <c r="D4" s="36">
        <f>D5+D8+D11</f>
        <v>15000</v>
      </c>
      <c r="E4" s="36">
        <f>E15</f>
        <v>15000</v>
      </c>
      <c r="F4" s="36">
        <f>F15</f>
        <v>15000</v>
      </c>
    </row>
    <row r="5" spans="1:6" s="39" customFormat="1" ht="12.75" x14ac:dyDescent="0.2">
      <c r="A5" s="38">
        <f t="shared" si="0"/>
        <v>3</v>
      </c>
      <c r="B5" s="42">
        <v>631</v>
      </c>
      <c r="C5" s="88" t="s">
        <v>225</v>
      </c>
      <c r="D5" s="77">
        <f>D6</f>
        <v>0</v>
      </c>
      <c r="E5" s="77">
        <f t="shared" ref="E5:F6" si="1">E6</f>
        <v>0</v>
      </c>
      <c r="F5" s="77">
        <f t="shared" si="1"/>
        <v>0</v>
      </c>
    </row>
    <row r="6" spans="1:6" s="48" customFormat="1" ht="12.75" x14ac:dyDescent="0.2">
      <c r="A6" s="34">
        <f t="shared" si="0"/>
        <v>4</v>
      </c>
      <c r="B6" s="43">
        <v>6311</v>
      </c>
      <c r="C6" s="89" t="s">
        <v>226</v>
      </c>
      <c r="D6" s="47"/>
      <c r="E6" s="47"/>
      <c r="F6" s="47">
        <f t="shared" si="1"/>
        <v>0</v>
      </c>
    </row>
    <row r="7" spans="1:6" s="81" customFormat="1" ht="12.75" x14ac:dyDescent="0.2">
      <c r="A7" s="78">
        <f t="shared" si="0"/>
        <v>5</v>
      </c>
      <c r="B7" s="79">
        <v>63111</v>
      </c>
      <c r="C7" s="90" t="s">
        <v>227</v>
      </c>
      <c r="D7" s="80"/>
      <c r="E7" s="80"/>
      <c r="F7" s="80"/>
    </row>
    <row r="8" spans="1:6" s="39" customFormat="1" ht="24" x14ac:dyDescent="0.2">
      <c r="A8" s="38">
        <f t="shared" si="0"/>
        <v>3</v>
      </c>
      <c r="B8" s="42">
        <v>632</v>
      </c>
      <c r="C8" s="88" t="s">
        <v>228</v>
      </c>
      <c r="D8" s="77">
        <f>D9</f>
        <v>0</v>
      </c>
      <c r="E8" s="77">
        <f t="shared" ref="E8:F8" si="2">E9</f>
        <v>0</v>
      </c>
      <c r="F8" s="77">
        <f t="shared" si="2"/>
        <v>0</v>
      </c>
    </row>
    <row r="9" spans="1:6" s="48" customFormat="1" ht="12.75" x14ac:dyDescent="0.2">
      <c r="A9" s="34">
        <f t="shared" si="0"/>
        <v>4</v>
      </c>
      <c r="B9" s="43">
        <v>6322</v>
      </c>
      <c r="C9" s="89" t="s">
        <v>331</v>
      </c>
      <c r="D9" s="47">
        <f>SUM(D10)</f>
        <v>0</v>
      </c>
      <c r="E9" s="47">
        <f t="shared" ref="E9:F9" si="3">SUM(E10)</f>
        <v>0</v>
      </c>
      <c r="F9" s="47">
        <f t="shared" si="3"/>
        <v>0</v>
      </c>
    </row>
    <row r="10" spans="1:6" s="81" customFormat="1" ht="12.75" x14ac:dyDescent="0.2">
      <c r="A10" s="78">
        <f t="shared" si="0"/>
        <v>5</v>
      </c>
      <c r="B10" s="79">
        <v>63221</v>
      </c>
      <c r="C10" s="90" t="s">
        <v>331</v>
      </c>
      <c r="D10" s="80"/>
      <c r="E10" s="80"/>
      <c r="F10" s="80"/>
    </row>
    <row r="11" spans="1:6" s="39" customFormat="1" ht="24" x14ac:dyDescent="0.2">
      <c r="A11" s="38">
        <f t="shared" si="0"/>
        <v>3</v>
      </c>
      <c r="B11" s="42">
        <v>636</v>
      </c>
      <c r="C11" s="88" t="s">
        <v>229</v>
      </c>
      <c r="D11" s="77">
        <f>D12+D16+D15</f>
        <v>15000</v>
      </c>
      <c r="E11" s="77">
        <f>E12+E16+E15</f>
        <v>15000</v>
      </c>
      <c r="F11" s="77">
        <f>F12+F16+F15</f>
        <v>15000</v>
      </c>
    </row>
    <row r="12" spans="1:6" s="48" customFormat="1" ht="25.5" x14ac:dyDescent="0.2">
      <c r="A12" s="34">
        <f t="shared" si="0"/>
        <v>4</v>
      </c>
      <c r="B12" s="43">
        <v>6362</v>
      </c>
      <c r="C12" s="89" t="s">
        <v>230</v>
      </c>
      <c r="D12" s="47">
        <f>D13+D14</f>
        <v>0</v>
      </c>
      <c r="E12" s="47">
        <f t="shared" ref="E12:F12" si="4">E13+E14</f>
        <v>0</v>
      </c>
      <c r="F12" s="47">
        <f t="shared" si="4"/>
        <v>0</v>
      </c>
    </row>
    <row r="13" spans="1:6" s="81" customFormat="1" ht="24" x14ac:dyDescent="0.2">
      <c r="A13" s="78">
        <f t="shared" si="0"/>
        <v>5</v>
      </c>
      <c r="B13" s="79">
        <v>63622</v>
      </c>
      <c r="C13" s="90" t="s">
        <v>332</v>
      </c>
      <c r="D13" s="80"/>
      <c r="E13" s="80"/>
      <c r="F13" s="80"/>
    </row>
    <row r="14" spans="1:6" s="81" customFormat="1" ht="24" x14ac:dyDescent="0.2">
      <c r="A14" s="78"/>
      <c r="B14" s="79">
        <v>63612</v>
      </c>
      <c r="C14" s="90" t="s">
        <v>316</v>
      </c>
      <c r="D14" s="80"/>
      <c r="E14" s="80"/>
      <c r="F14" s="80"/>
    </row>
    <row r="15" spans="1:6" s="81" customFormat="1" ht="24" x14ac:dyDescent="0.2">
      <c r="A15" s="78"/>
      <c r="B15" s="79">
        <v>63613</v>
      </c>
      <c r="C15" s="90" t="s">
        <v>356</v>
      </c>
      <c r="D15" s="80">
        <v>15000</v>
      </c>
      <c r="E15" s="80">
        <v>15000</v>
      </c>
      <c r="F15" s="80">
        <v>15000</v>
      </c>
    </row>
    <row r="16" spans="1:6" s="48" customFormat="1" ht="25.5" x14ac:dyDescent="0.2">
      <c r="A16" s="34">
        <f t="shared" si="0"/>
        <v>4</v>
      </c>
      <c r="B16" s="43">
        <v>6362</v>
      </c>
      <c r="C16" s="89" t="s">
        <v>230</v>
      </c>
      <c r="D16" s="40">
        <f>D17</f>
        <v>0</v>
      </c>
      <c r="E16" s="40">
        <f t="shared" ref="E16:F16" si="5">E17</f>
        <v>0</v>
      </c>
      <c r="F16" s="40">
        <f t="shared" si="5"/>
        <v>0</v>
      </c>
    </row>
    <row r="17" spans="1:6" s="81" customFormat="1" ht="24" x14ac:dyDescent="0.2">
      <c r="A17" s="78">
        <f t="shared" si="0"/>
        <v>5</v>
      </c>
      <c r="B17" s="79">
        <v>63621</v>
      </c>
      <c r="C17" s="90" t="s">
        <v>230</v>
      </c>
      <c r="D17" s="80"/>
      <c r="E17" s="80"/>
      <c r="F17" s="80"/>
    </row>
    <row r="18" spans="1:6" s="39" customFormat="1" ht="12.75" x14ac:dyDescent="0.2">
      <c r="A18" s="38">
        <f t="shared" si="0"/>
        <v>2</v>
      </c>
      <c r="B18" s="42">
        <v>64</v>
      </c>
      <c r="C18" s="86" t="s">
        <v>231</v>
      </c>
      <c r="D18" s="36">
        <f>D19+D29</f>
        <v>138</v>
      </c>
      <c r="E18" s="36">
        <f t="shared" ref="E18:F18" si="6">E19+E29</f>
        <v>138</v>
      </c>
      <c r="F18" s="36">
        <f t="shared" si="6"/>
        <v>138</v>
      </c>
    </row>
    <row r="19" spans="1:6" s="39" customFormat="1" ht="12.75" x14ac:dyDescent="0.2">
      <c r="A19" s="38">
        <f t="shared" si="0"/>
        <v>3</v>
      </c>
      <c r="B19" s="42">
        <v>641</v>
      </c>
      <c r="C19" s="88" t="s">
        <v>232</v>
      </c>
      <c r="D19" s="77">
        <f>D20+D25+D27+D23+D22</f>
        <v>138</v>
      </c>
      <c r="E19" s="77">
        <f>E20+E25+E27+E23+E22</f>
        <v>138</v>
      </c>
      <c r="F19" s="77">
        <f>F20+F25+F27+F23+F22</f>
        <v>138</v>
      </c>
    </row>
    <row r="20" spans="1:6" s="48" customFormat="1" ht="12.75" x14ac:dyDescent="0.2">
      <c r="A20" s="34">
        <f t="shared" si="0"/>
        <v>4</v>
      </c>
      <c r="B20" s="43">
        <v>6413</v>
      </c>
      <c r="C20" s="89" t="s">
        <v>233</v>
      </c>
      <c r="D20" s="47">
        <v>0</v>
      </c>
      <c r="E20" s="47">
        <v>0</v>
      </c>
      <c r="F20" s="47">
        <v>0</v>
      </c>
    </row>
    <row r="21" spans="1:6" s="81" customFormat="1" ht="12.75" x14ac:dyDescent="0.2">
      <c r="A21" s="78">
        <f t="shared" si="0"/>
        <v>5</v>
      </c>
      <c r="B21" s="79">
        <v>64131</v>
      </c>
      <c r="C21" s="90" t="s">
        <v>234</v>
      </c>
      <c r="D21" s="80"/>
      <c r="E21" s="80"/>
      <c r="F21" s="80"/>
    </row>
    <row r="22" spans="1:6" s="81" customFormat="1" ht="12.75" x14ac:dyDescent="0.2">
      <c r="A22" s="78">
        <f t="shared" si="0"/>
        <v>5</v>
      </c>
      <c r="B22" s="79">
        <v>64132</v>
      </c>
      <c r="C22" s="90" t="s">
        <v>235</v>
      </c>
      <c r="D22" s="80">
        <v>138</v>
      </c>
      <c r="E22" s="80">
        <v>138</v>
      </c>
      <c r="F22" s="80">
        <v>138</v>
      </c>
    </row>
    <row r="23" spans="1:6" s="81" customFormat="1" ht="12.75" x14ac:dyDescent="0.2">
      <c r="A23" s="78"/>
      <c r="B23" s="79">
        <v>6414</v>
      </c>
      <c r="C23" s="89" t="s">
        <v>318</v>
      </c>
      <c r="D23" s="47">
        <f>D24</f>
        <v>0</v>
      </c>
      <c r="E23" s="47">
        <f t="shared" ref="E23:F23" si="7">E24</f>
        <v>0</v>
      </c>
      <c r="F23" s="47">
        <f t="shared" si="7"/>
        <v>0</v>
      </c>
    </row>
    <row r="24" spans="1:6" s="81" customFormat="1" ht="12.75" x14ac:dyDescent="0.2">
      <c r="A24" s="78"/>
      <c r="B24" s="79">
        <v>64143</v>
      </c>
      <c r="C24" s="90" t="s">
        <v>317</v>
      </c>
      <c r="D24" s="80"/>
      <c r="E24" s="80"/>
      <c r="F24" s="80"/>
    </row>
    <row r="25" spans="1:6" s="48" customFormat="1" ht="25.5" x14ac:dyDescent="0.2">
      <c r="A25" s="34">
        <f t="shared" si="0"/>
        <v>4</v>
      </c>
      <c r="B25" s="43">
        <v>6415</v>
      </c>
      <c r="C25" s="89" t="s">
        <v>236</v>
      </c>
      <c r="D25" s="47">
        <f>D26</f>
        <v>0</v>
      </c>
      <c r="E25" s="47">
        <f t="shared" ref="E25:F25" si="8">E26</f>
        <v>0</v>
      </c>
      <c r="F25" s="47">
        <f t="shared" si="8"/>
        <v>0</v>
      </c>
    </row>
    <row r="26" spans="1:6" s="81" customFormat="1" ht="12.75" x14ac:dyDescent="0.2">
      <c r="A26" s="78">
        <f t="shared" si="0"/>
        <v>5</v>
      </c>
      <c r="B26" s="79">
        <v>64151</v>
      </c>
      <c r="C26" s="90" t="s">
        <v>237</v>
      </c>
      <c r="D26" s="80"/>
      <c r="E26" s="80"/>
      <c r="F26" s="80"/>
    </row>
    <row r="27" spans="1:6" s="48" customFormat="1" ht="12.75" x14ac:dyDescent="0.2">
      <c r="A27" s="34">
        <f t="shared" si="0"/>
        <v>4</v>
      </c>
      <c r="B27" s="43">
        <v>6419</v>
      </c>
      <c r="C27" s="89" t="s">
        <v>238</v>
      </c>
      <c r="D27" s="47">
        <f>D28</f>
        <v>0</v>
      </c>
      <c r="E27" s="47">
        <f t="shared" ref="E27:F27" si="9">E28</f>
        <v>0</v>
      </c>
      <c r="F27" s="47">
        <f t="shared" si="9"/>
        <v>0</v>
      </c>
    </row>
    <row r="28" spans="1:6" s="81" customFormat="1" ht="12.75" x14ac:dyDescent="0.2">
      <c r="A28" s="78">
        <f t="shared" si="0"/>
        <v>5</v>
      </c>
      <c r="B28" s="79">
        <v>64199</v>
      </c>
      <c r="C28" s="90" t="s">
        <v>238</v>
      </c>
      <c r="D28" s="80"/>
      <c r="E28" s="80"/>
      <c r="F28" s="80"/>
    </row>
    <row r="29" spans="1:6" s="39" customFormat="1" ht="12.75" x14ac:dyDescent="0.2">
      <c r="A29" s="38">
        <f t="shared" si="0"/>
        <v>3</v>
      </c>
      <c r="B29" s="42">
        <v>642</v>
      </c>
      <c r="C29" s="88" t="s">
        <v>239</v>
      </c>
      <c r="D29" s="77">
        <f t="shared" ref="D29:F29" si="10">D30+D32+D35</f>
        <v>0</v>
      </c>
      <c r="E29" s="77">
        <f t="shared" si="10"/>
        <v>0</v>
      </c>
      <c r="F29" s="77">
        <f t="shared" si="10"/>
        <v>0</v>
      </c>
    </row>
    <row r="30" spans="1:6" s="50" customFormat="1" ht="12.75" x14ac:dyDescent="0.2">
      <c r="A30" s="34">
        <f t="shared" si="0"/>
        <v>4</v>
      </c>
      <c r="B30" s="43">
        <v>6421</v>
      </c>
      <c r="C30" s="89" t="s">
        <v>240</v>
      </c>
      <c r="D30" s="49">
        <f>SUM(D31:D31)</f>
        <v>0</v>
      </c>
      <c r="E30" s="49">
        <f>SUM(E31:E31)</f>
        <v>0</v>
      </c>
      <c r="F30" s="49">
        <f>SUM(F31:F31)</f>
        <v>0</v>
      </c>
    </row>
    <row r="31" spans="1:6" s="83" customFormat="1" ht="24" x14ac:dyDescent="0.2">
      <c r="A31" s="78">
        <f t="shared" si="0"/>
        <v>5</v>
      </c>
      <c r="B31" s="79">
        <v>64219</v>
      </c>
      <c r="C31" s="90" t="s">
        <v>241</v>
      </c>
      <c r="D31" s="82"/>
      <c r="E31" s="82"/>
      <c r="F31" s="82"/>
    </row>
    <row r="32" spans="1:6" s="48" customFormat="1" ht="12.75" x14ac:dyDescent="0.2">
      <c r="A32" s="34">
        <f t="shared" si="0"/>
        <v>4</v>
      </c>
      <c r="B32" s="43">
        <v>6422</v>
      </c>
      <c r="C32" s="89" t="s">
        <v>242</v>
      </c>
      <c r="D32" s="47">
        <f>D34+D33</f>
        <v>0</v>
      </c>
      <c r="E32" s="47">
        <f t="shared" ref="E32:F32" si="11">E34+E33</f>
        <v>0</v>
      </c>
      <c r="F32" s="47">
        <f t="shared" si="11"/>
        <v>0</v>
      </c>
    </row>
    <row r="33" spans="1:6" s="81" customFormat="1" ht="12.75" x14ac:dyDescent="0.2">
      <c r="A33" s="78">
        <f t="shared" si="0"/>
        <v>5</v>
      </c>
      <c r="B33" s="79">
        <v>64225</v>
      </c>
      <c r="C33" s="90" t="s">
        <v>243</v>
      </c>
      <c r="D33" s="80"/>
      <c r="E33" s="80"/>
      <c r="F33" s="80"/>
    </row>
    <row r="34" spans="1:6" s="81" customFormat="1" ht="12.75" x14ac:dyDescent="0.2">
      <c r="A34" s="78">
        <f t="shared" si="0"/>
        <v>5</v>
      </c>
      <c r="B34" s="79">
        <v>64229</v>
      </c>
      <c r="C34" s="90" t="s">
        <v>244</v>
      </c>
      <c r="D34" s="84"/>
      <c r="E34" s="84"/>
      <c r="F34" s="84"/>
    </row>
    <row r="35" spans="1:6" s="48" customFormat="1" ht="12.75" x14ac:dyDescent="0.2">
      <c r="A35" s="34">
        <f t="shared" si="0"/>
        <v>4</v>
      </c>
      <c r="B35" s="43">
        <v>6429</v>
      </c>
      <c r="C35" s="89" t="s">
        <v>245</v>
      </c>
      <c r="D35" s="47">
        <f>D36</f>
        <v>0</v>
      </c>
      <c r="E35" s="47">
        <f t="shared" ref="E35:F35" si="12">E36</f>
        <v>0</v>
      </c>
      <c r="F35" s="47">
        <f t="shared" si="12"/>
        <v>0</v>
      </c>
    </row>
    <row r="36" spans="1:6" s="81" customFormat="1" ht="12.75" x14ac:dyDescent="0.2">
      <c r="A36" s="78">
        <f t="shared" si="0"/>
        <v>5</v>
      </c>
      <c r="B36" s="79">
        <v>64299</v>
      </c>
      <c r="C36" s="90" t="s">
        <v>245</v>
      </c>
      <c r="D36" s="80"/>
      <c r="E36" s="80"/>
      <c r="F36" s="80"/>
    </row>
    <row r="37" spans="1:6" s="39" customFormat="1" ht="25.5" x14ac:dyDescent="0.2">
      <c r="A37" s="38">
        <f t="shared" si="0"/>
        <v>2</v>
      </c>
      <c r="B37" s="42">
        <v>65</v>
      </c>
      <c r="C37" s="86" t="s">
        <v>246</v>
      </c>
      <c r="D37" s="36">
        <f>D38</f>
        <v>5815320</v>
      </c>
      <c r="E37" s="36">
        <f t="shared" ref="E37:F37" si="13">E38</f>
        <v>5790926</v>
      </c>
      <c r="F37" s="36">
        <f t="shared" si="13"/>
        <v>5790926</v>
      </c>
    </row>
    <row r="38" spans="1:6" s="39" customFormat="1" ht="12.75" x14ac:dyDescent="0.2">
      <c r="A38" s="38">
        <f t="shared" si="0"/>
        <v>3</v>
      </c>
      <c r="B38" s="42">
        <v>652</v>
      </c>
      <c r="C38" s="88" t="s">
        <v>247</v>
      </c>
      <c r="D38" s="77">
        <f>D39</f>
        <v>5815320</v>
      </c>
      <c r="E38" s="77">
        <f t="shared" ref="E38:F38" si="14">E39</f>
        <v>5790926</v>
      </c>
      <c r="F38" s="77">
        <f t="shared" si="14"/>
        <v>5790926</v>
      </c>
    </row>
    <row r="39" spans="1:6" s="48" customFormat="1" ht="12.75" x14ac:dyDescent="0.2">
      <c r="A39" s="34">
        <f t="shared" si="0"/>
        <v>4</v>
      </c>
      <c r="B39" s="43">
        <v>6526</v>
      </c>
      <c r="C39" s="89" t="s">
        <v>248</v>
      </c>
      <c r="D39" s="47">
        <f>D40+D41+D42+D43</f>
        <v>5815320</v>
      </c>
      <c r="E39" s="47">
        <f>E40+E41+E42+E43</f>
        <v>5790926</v>
      </c>
      <c r="F39" s="47">
        <f>F40+F41+F42+F43</f>
        <v>5790926</v>
      </c>
    </row>
    <row r="40" spans="1:6" s="48" customFormat="1" ht="12.75" x14ac:dyDescent="0.2">
      <c r="A40" s="34"/>
      <c r="B40" s="43">
        <v>65246</v>
      </c>
      <c r="C40" s="89" t="s">
        <v>357</v>
      </c>
      <c r="D40" s="47">
        <v>5811920</v>
      </c>
      <c r="E40" s="47">
        <v>5782926</v>
      </c>
      <c r="F40" s="47">
        <v>5782926</v>
      </c>
    </row>
    <row r="41" spans="1:6" s="81" customFormat="1" ht="12.75" x14ac:dyDescent="0.2">
      <c r="A41" s="78">
        <f t="shared" si="0"/>
        <v>5</v>
      </c>
      <c r="B41" s="79">
        <v>65267</v>
      </c>
      <c r="C41" s="90" t="s">
        <v>249</v>
      </c>
      <c r="D41" s="80">
        <v>3400</v>
      </c>
      <c r="E41" s="80">
        <v>8000</v>
      </c>
      <c r="F41" s="80">
        <v>8000</v>
      </c>
    </row>
    <row r="42" spans="1:6" s="81" customFormat="1" ht="12.75" x14ac:dyDescent="0.2">
      <c r="A42" s="78">
        <f t="shared" si="0"/>
        <v>5</v>
      </c>
      <c r="B42" s="79">
        <v>65268</v>
      </c>
      <c r="C42" s="90" t="s">
        <v>250</v>
      </c>
      <c r="D42" s="80"/>
      <c r="E42" s="80"/>
      <c r="F42" s="80"/>
    </row>
    <row r="43" spans="1:6" s="81" customFormat="1" ht="12.75" x14ac:dyDescent="0.2">
      <c r="A43" s="78">
        <f t="shared" si="0"/>
        <v>5</v>
      </c>
      <c r="B43" s="79">
        <v>65269</v>
      </c>
      <c r="C43" s="90" t="s">
        <v>251</v>
      </c>
      <c r="D43" s="80"/>
      <c r="E43" s="80"/>
      <c r="F43" s="80"/>
    </row>
    <row r="44" spans="1:6" s="39" customFormat="1" ht="25.5" x14ac:dyDescent="0.2">
      <c r="A44" s="38">
        <f t="shared" si="0"/>
        <v>2</v>
      </c>
      <c r="B44" s="42">
        <v>66</v>
      </c>
      <c r="C44" s="86" t="s">
        <v>252</v>
      </c>
      <c r="D44" s="36">
        <f>D45+D48</f>
        <v>28868</v>
      </c>
      <c r="E44" s="36">
        <f>E45+E48</f>
        <v>30000</v>
      </c>
      <c r="F44" s="36">
        <f>F45+F48</f>
        <v>30000</v>
      </c>
    </row>
    <row r="45" spans="1:6" s="39" customFormat="1" ht="12.75" x14ac:dyDescent="0.2">
      <c r="A45" s="38">
        <f t="shared" si="0"/>
        <v>3</v>
      </c>
      <c r="B45" s="42">
        <v>661</v>
      </c>
      <c r="C45" s="88" t="s">
        <v>253</v>
      </c>
      <c r="D45" s="77">
        <f>D46</f>
        <v>20000</v>
      </c>
      <c r="E45" s="77">
        <f>E46</f>
        <v>30000</v>
      </c>
      <c r="F45" s="77">
        <f>F46</f>
        <v>30000</v>
      </c>
    </row>
    <row r="46" spans="1:6" s="48" customFormat="1" ht="12.75" x14ac:dyDescent="0.2">
      <c r="A46" s="34">
        <f t="shared" si="0"/>
        <v>4</v>
      </c>
      <c r="B46" s="43">
        <v>6615</v>
      </c>
      <c r="C46" s="89" t="s">
        <v>254</v>
      </c>
      <c r="D46" s="47">
        <v>20000</v>
      </c>
      <c r="E46" s="47">
        <v>30000</v>
      </c>
      <c r="F46" s="47">
        <v>30000</v>
      </c>
    </row>
    <row r="47" spans="1:6" s="81" customFormat="1" ht="12.75" x14ac:dyDescent="0.2">
      <c r="A47" s="78">
        <f t="shared" si="0"/>
        <v>5</v>
      </c>
      <c r="B47" s="79">
        <v>66151</v>
      </c>
      <c r="C47" s="90" t="s">
        <v>254</v>
      </c>
      <c r="D47" s="80"/>
      <c r="E47" s="80"/>
      <c r="F47" s="80"/>
    </row>
    <row r="48" spans="1:6" s="39" customFormat="1" ht="12.75" x14ac:dyDescent="0.2">
      <c r="A48" s="38">
        <f t="shared" si="0"/>
        <v>3</v>
      </c>
      <c r="B48" s="42">
        <v>663</v>
      </c>
      <c r="C48" s="88" t="s">
        <v>255</v>
      </c>
      <c r="D48" s="77">
        <f>D49+D51+D50</f>
        <v>8868</v>
      </c>
      <c r="E48" s="77">
        <f t="shared" ref="E48:F48" si="15">E49+E51</f>
        <v>0</v>
      </c>
      <c r="F48" s="77">
        <f t="shared" si="15"/>
        <v>0</v>
      </c>
    </row>
    <row r="49" spans="1:6" s="48" customFormat="1" ht="12.75" x14ac:dyDescent="0.2">
      <c r="A49" s="34">
        <f t="shared" si="0"/>
        <v>4</v>
      </c>
      <c r="B49" s="43">
        <v>6631</v>
      </c>
      <c r="C49" s="89" t="s">
        <v>256</v>
      </c>
      <c r="D49" s="47"/>
      <c r="E49" s="47">
        <f t="shared" ref="E49:F49" si="16">E50</f>
        <v>0</v>
      </c>
      <c r="F49" s="47">
        <f t="shared" si="16"/>
        <v>0</v>
      </c>
    </row>
    <row r="50" spans="1:6" s="81" customFormat="1" ht="24" x14ac:dyDescent="0.2">
      <c r="A50" s="78">
        <f t="shared" si="0"/>
        <v>5</v>
      </c>
      <c r="B50" s="79">
        <v>66314</v>
      </c>
      <c r="C50" s="90" t="s">
        <v>257</v>
      </c>
      <c r="D50" s="80">
        <v>7768</v>
      </c>
      <c r="E50" s="80"/>
      <c r="F50" s="80"/>
    </row>
    <row r="51" spans="1:6" s="48" customFormat="1" ht="12.75" x14ac:dyDescent="0.2">
      <c r="A51" s="34">
        <f t="shared" si="0"/>
        <v>4</v>
      </c>
      <c r="B51" s="43">
        <v>6632</v>
      </c>
      <c r="C51" s="89" t="s">
        <v>258</v>
      </c>
      <c r="D51" s="47">
        <v>1100</v>
      </c>
      <c r="E51" s="47">
        <f t="shared" ref="E51:F51" si="17">E52</f>
        <v>0</v>
      </c>
      <c r="F51" s="47">
        <f t="shared" si="17"/>
        <v>0</v>
      </c>
    </row>
    <row r="52" spans="1:6" s="81" customFormat="1" ht="12.75" x14ac:dyDescent="0.2">
      <c r="A52" s="78">
        <f t="shared" si="0"/>
        <v>5</v>
      </c>
      <c r="B52" s="79">
        <v>66322</v>
      </c>
      <c r="C52" s="90" t="s">
        <v>259</v>
      </c>
      <c r="D52" s="80"/>
      <c r="E52" s="80"/>
      <c r="F52" s="80"/>
    </row>
    <row r="53" spans="1:6" s="39" customFormat="1" ht="25.5" x14ac:dyDescent="0.2">
      <c r="A53" s="38">
        <f t="shared" si="0"/>
        <v>2</v>
      </c>
      <c r="B53" s="42">
        <v>67</v>
      </c>
      <c r="C53" s="86" t="s">
        <v>260</v>
      </c>
      <c r="D53" s="36">
        <f>D54+D61</f>
        <v>4260145</v>
      </c>
      <c r="E53" s="36">
        <f t="shared" ref="E53:F53" si="18">E54+E61</f>
        <v>4017626</v>
      </c>
      <c r="F53" s="36">
        <f t="shared" si="18"/>
        <v>4017626</v>
      </c>
    </row>
    <row r="54" spans="1:6" s="39" customFormat="1" ht="24" x14ac:dyDescent="0.2">
      <c r="A54" s="38">
        <f t="shared" si="0"/>
        <v>3</v>
      </c>
      <c r="B54" s="42">
        <v>671</v>
      </c>
      <c r="C54" s="88" t="s">
        <v>261</v>
      </c>
      <c r="D54" s="36">
        <f>D55+D57+D59+D56</f>
        <v>4260145</v>
      </c>
      <c r="E54" s="36">
        <f t="shared" ref="E54:F54" si="19">E55+E57+E59</f>
        <v>4017626</v>
      </c>
      <c r="F54" s="36">
        <f t="shared" si="19"/>
        <v>4017626</v>
      </c>
    </row>
    <row r="55" spans="1:6" s="48" customFormat="1" ht="25.5" x14ac:dyDescent="0.2">
      <c r="A55" s="34">
        <f t="shared" si="0"/>
        <v>4</v>
      </c>
      <c r="B55" s="43">
        <v>6711</v>
      </c>
      <c r="C55" s="89" t="s">
        <v>262</v>
      </c>
      <c r="D55" s="40">
        <v>3911364</v>
      </c>
      <c r="E55" s="40">
        <v>3910714</v>
      </c>
      <c r="F55" s="40">
        <v>3910714</v>
      </c>
    </row>
    <row r="56" spans="1:6" s="81" customFormat="1" ht="24" x14ac:dyDescent="0.2">
      <c r="A56" s="78">
        <f t="shared" si="0"/>
        <v>5</v>
      </c>
      <c r="B56" s="79">
        <v>67111</v>
      </c>
      <c r="C56" s="90" t="s">
        <v>262</v>
      </c>
      <c r="D56" s="80">
        <v>206912</v>
      </c>
      <c r="E56" s="80"/>
      <c r="F56" s="80"/>
    </row>
    <row r="57" spans="1:6" s="48" customFormat="1" ht="25.5" x14ac:dyDescent="0.2">
      <c r="A57" s="34">
        <f t="shared" si="0"/>
        <v>4</v>
      </c>
      <c r="B57" s="43">
        <v>6712</v>
      </c>
      <c r="C57" s="89" t="s">
        <v>263</v>
      </c>
      <c r="D57" s="40">
        <v>141869</v>
      </c>
      <c r="E57" s="40">
        <v>106912</v>
      </c>
      <c r="F57" s="40">
        <v>106912</v>
      </c>
    </row>
    <row r="58" spans="1:6" s="81" customFormat="1" ht="24" x14ac:dyDescent="0.2">
      <c r="A58" s="78">
        <f t="shared" si="0"/>
        <v>5</v>
      </c>
      <c r="B58" s="79">
        <v>67121</v>
      </c>
      <c r="C58" s="90" t="s">
        <v>263</v>
      </c>
      <c r="D58" s="80"/>
      <c r="E58" s="80"/>
      <c r="F58" s="80"/>
    </row>
    <row r="59" spans="1:6" s="48" customFormat="1" ht="25.5" x14ac:dyDescent="0.2">
      <c r="A59" s="34">
        <f t="shared" ref="A59:A88" si="20">LEN(B59)</f>
        <v>4</v>
      </c>
      <c r="B59" s="43">
        <v>6714</v>
      </c>
      <c r="C59" s="89" t="s">
        <v>264</v>
      </c>
      <c r="D59" s="40">
        <f>SUM(D60)</f>
        <v>0</v>
      </c>
      <c r="E59" s="40">
        <f t="shared" ref="E59:F59" si="21">SUM(E60)</f>
        <v>0</v>
      </c>
      <c r="F59" s="40">
        <f t="shared" si="21"/>
        <v>0</v>
      </c>
    </row>
    <row r="60" spans="1:6" s="81" customFormat="1" ht="24" x14ac:dyDescent="0.2">
      <c r="A60" s="78">
        <f t="shared" si="20"/>
        <v>5</v>
      </c>
      <c r="B60" s="79">
        <v>67141</v>
      </c>
      <c r="C60" s="90" t="s">
        <v>264</v>
      </c>
      <c r="D60" s="80"/>
      <c r="E60" s="80"/>
      <c r="F60" s="80"/>
    </row>
    <row r="61" spans="1:6" s="39" customFormat="1" ht="12.75" x14ac:dyDescent="0.2">
      <c r="A61" s="38">
        <f t="shared" si="20"/>
        <v>3</v>
      </c>
      <c r="B61" s="42">
        <v>673</v>
      </c>
      <c r="C61" s="88" t="s">
        <v>265</v>
      </c>
      <c r="D61" s="36">
        <f>SUM(D62)</f>
        <v>0</v>
      </c>
      <c r="E61" s="36">
        <f t="shared" ref="E61:F62" si="22">SUM(E62)</f>
        <v>0</v>
      </c>
      <c r="F61" s="36">
        <f t="shared" si="22"/>
        <v>0</v>
      </c>
    </row>
    <row r="62" spans="1:6" s="48" customFormat="1" ht="12.75" x14ac:dyDescent="0.2">
      <c r="A62" s="34">
        <f t="shared" si="20"/>
        <v>4</v>
      </c>
      <c r="B62" s="43">
        <v>6731</v>
      </c>
      <c r="C62" s="89" t="s">
        <v>265</v>
      </c>
      <c r="D62" s="40">
        <f>SUM(D63)</f>
        <v>0</v>
      </c>
      <c r="E62" s="40">
        <f t="shared" si="22"/>
        <v>0</v>
      </c>
      <c r="F62" s="40">
        <f t="shared" si="22"/>
        <v>0</v>
      </c>
    </row>
    <row r="63" spans="1:6" s="81" customFormat="1" ht="12.75" x14ac:dyDescent="0.2">
      <c r="A63" s="78">
        <f t="shared" si="20"/>
        <v>5</v>
      </c>
      <c r="B63" s="79">
        <v>67311</v>
      </c>
      <c r="C63" s="90" t="s">
        <v>265</v>
      </c>
      <c r="D63" s="80"/>
      <c r="E63" s="80"/>
      <c r="F63" s="80"/>
    </row>
    <row r="64" spans="1:6" s="39" customFormat="1" ht="12.75" x14ac:dyDescent="0.2">
      <c r="A64" s="38">
        <f t="shared" si="20"/>
        <v>2</v>
      </c>
      <c r="B64" s="42">
        <v>68</v>
      </c>
      <c r="C64" s="86" t="s">
        <v>266</v>
      </c>
      <c r="D64" s="36">
        <f>D65</f>
        <v>0</v>
      </c>
      <c r="E64" s="36">
        <f t="shared" ref="E64:F64" si="23">E65</f>
        <v>0</v>
      </c>
      <c r="F64" s="36">
        <f t="shared" si="23"/>
        <v>0</v>
      </c>
    </row>
    <row r="65" spans="1:6" s="39" customFormat="1" ht="12.75" x14ac:dyDescent="0.2">
      <c r="A65" s="38">
        <f t="shared" si="20"/>
        <v>3</v>
      </c>
      <c r="B65" s="42">
        <v>683</v>
      </c>
      <c r="C65" s="88" t="s">
        <v>267</v>
      </c>
      <c r="D65" s="36">
        <f>D66</f>
        <v>0</v>
      </c>
      <c r="E65" s="36">
        <f t="shared" ref="E65:F65" si="24">E66</f>
        <v>0</v>
      </c>
      <c r="F65" s="36">
        <f t="shared" si="24"/>
        <v>0</v>
      </c>
    </row>
    <row r="66" spans="1:6" s="48" customFormat="1" ht="12.75" x14ac:dyDescent="0.2">
      <c r="A66" s="34">
        <f t="shared" si="20"/>
        <v>4</v>
      </c>
      <c r="B66" s="43">
        <v>6831</v>
      </c>
      <c r="C66" s="89" t="s">
        <v>267</v>
      </c>
      <c r="D66" s="40">
        <f>SUM(D67)</f>
        <v>0</v>
      </c>
      <c r="E66" s="40">
        <f t="shared" ref="E66:F66" si="25">SUM(E67)</f>
        <v>0</v>
      </c>
      <c r="F66" s="40">
        <f t="shared" si="25"/>
        <v>0</v>
      </c>
    </row>
    <row r="67" spans="1:6" s="81" customFormat="1" ht="12.75" x14ac:dyDescent="0.2">
      <c r="A67" s="78">
        <f t="shared" si="20"/>
        <v>5</v>
      </c>
      <c r="B67" s="79">
        <v>68311</v>
      </c>
      <c r="C67" s="90" t="s">
        <v>267</v>
      </c>
      <c r="D67" s="80"/>
      <c r="E67" s="80"/>
      <c r="F67" s="80"/>
    </row>
    <row r="68" spans="1:6" s="37" customFormat="1" ht="12.75" x14ac:dyDescent="0.2">
      <c r="A68" s="35">
        <f t="shared" si="20"/>
        <v>1</v>
      </c>
      <c r="B68" s="42">
        <v>7</v>
      </c>
      <c r="C68" s="86" t="s">
        <v>268</v>
      </c>
      <c r="D68" s="36">
        <f>D69+D73</f>
        <v>1600</v>
      </c>
      <c r="E68" s="36">
        <f t="shared" ref="E68:F68" si="26">E69+E73</f>
        <v>1600</v>
      </c>
      <c r="F68" s="36">
        <f t="shared" si="26"/>
        <v>1600</v>
      </c>
    </row>
    <row r="69" spans="1:6" s="39" customFormat="1" ht="25.5" x14ac:dyDescent="0.2">
      <c r="A69" s="38">
        <f t="shared" si="20"/>
        <v>2</v>
      </c>
      <c r="B69" s="42">
        <v>71</v>
      </c>
      <c r="C69" s="86" t="s">
        <v>269</v>
      </c>
      <c r="D69" s="36">
        <f>D70</f>
        <v>0</v>
      </c>
      <c r="E69" s="36">
        <f t="shared" ref="E69:F71" si="27">E70</f>
        <v>0</v>
      </c>
      <c r="F69" s="36">
        <f t="shared" si="27"/>
        <v>0</v>
      </c>
    </row>
    <row r="70" spans="1:6" s="39" customFormat="1" ht="24" x14ac:dyDescent="0.2">
      <c r="A70" s="38">
        <f t="shared" si="20"/>
        <v>3</v>
      </c>
      <c r="B70" s="42">
        <v>711</v>
      </c>
      <c r="C70" s="88" t="s">
        <v>270</v>
      </c>
      <c r="D70" s="77">
        <f>D71</f>
        <v>0</v>
      </c>
      <c r="E70" s="77">
        <f t="shared" si="27"/>
        <v>0</v>
      </c>
      <c r="F70" s="77">
        <f t="shared" si="27"/>
        <v>0</v>
      </c>
    </row>
    <row r="71" spans="1:6" s="48" customFormat="1" ht="12.75" x14ac:dyDescent="0.2">
      <c r="A71" s="34">
        <f t="shared" si="20"/>
        <v>4</v>
      </c>
      <c r="B71" s="43">
        <v>7111</v>
      </c>
      <c r="C71" s="89" t="s">
        <v>147</v>
      </c>
      <c r="D71" s="47">
        <f>D72</f>
        <v>0</v>
      </c>
      <c r="E71" s="47">
        <f t="shared" si="27"/>
        <v>0</v>
      </c>
      <c r="F71" s="47">
        <f t="shared" si="27"/>
        <v>0</v>
      </c>
    </row>
    <row r="72" spans="1:6" s="81" customFormat="1" ht="12.75" x14ac:dyDescent="0.2">
      <c r="A72" s="78">
        <f t="shared" si="20"/>
        <v>5</v>
      </c>
      <c r="B72" s="79">
        <v>71111</v>
      </c>
      <c r="C72" s="90" t="s">
        <v>271</v>
      </c>
      <c r="D72" s="84"/>
      <c r="E72" s="84"/>
      <c r="F72" s="84"/>
    </row>
    <row r="73" spans="1:6" s="39" customFormat="1" ht="12.75" x14ac:dyDescent="0.2">
      <c r="A73" s="38">
        <f t="shared" si="20"/>
        <v>2</v>
      </c>
      <c r="B73" s="42">
        <v>72</v>
      </c>
      <c r="C73" s="86" t="s">
        <v>272</v>
      </c>
      <c r="D73" s="36">
        <f>D74+D79</f>
        <v>1600</v>
      </c>
      <c r="E73" s="36">
        <f t="shared" ref="E73:F73" si="28">E74+E79</f>
        <v>1600</v>
      </c>
      <c r="F73" s="36">
        <f t="shared" si="28"/>
        <v>1600</v>
      </c>
    </row>
    <row r="74" spans="1:6" s="39" customFormat="1" ht="12.75" x14ac:dyDescent="0.2">
      <c r="A74" s="38">
        <f t="shared" si="20"/>
        <v>3</v>
      </c>
      <c r="B74" s="42">
        <v>721</v>
      </c>
      <c r="C74" s="88" t="s">
        <v>273</v>
      </c>
      <c r="D74" s="77">
        <f>D75+D77</f>
        <v>1600</v>
      </c>
      <c r="E74" s="77">
        <f t="shared" ref="E74:F74" si="29">E75+E77</f>
        <v>1600</v>
      </c>
      <c r="F74" s="77">
        <f t="shared" si="29"/>
        <v>1600</v>
      </c>
    </row>
    <row r="75" spans="1:6" s="48" customFormat="1" ht="12.75" x14ac:dyDescent="0.2">
      <c r="A75" s="34">
        <f t="shared" si="20"/>
        <v>4</v>
      </c>
      <c r="B75" s="43">
        <v>7211</v>
      </c>
      <c r="C75" s="89" t="s">
        <v>274</v>
      </c>
      <c r="D75" s="47">
        <v>1600</v>
      </c>
      <c r="E75" s="47">
        <v>1600</v>
      </c>
      <c r="F75" s="47">
        <v>1600</v>
      </c>
    </row>
    <row r="76" spans="1:6" s="81" customFormat="1" ht="12.75" x14ac:dyDescent="0.2">
      <c r="A76" s="78">
        <f t="shared" si="20"/>
        <v>5</v>
      </c>
      <c r="B76" s="79">
        <v>72119</v>
      </c>
      <c r="C76" s="90" t="s">
        <v>275</v>
      </c>
      <c r="D76" s="80"/>
      <c r="E76" s="80"/>
      <c r="F76" s="80"/>
    </row>
    <row r="77" spans="1:6" s="48" customFormat="1" ht="12.75" x14ac:dyDescent="0.2">
      <c r="A77" s="34">
        <f t="shared" si="20"/>
        <v>4</v>
      </c>
      <c r="B77" s="43">
        <v>7212</v>
      </c>
      <c r="C77" s="89" t="s">
        <v>159</v>
      </c>
      <c r="D77" s="47">
        <f>D78</f>
        <v>0</v>
      </c>
      <c r="E77" s="47">
        <f t="shared" ref="E77:F77" si="30">E78</f>
        <v>0</v>
      </c>
      <c r="F77" s="47">
        <f t="shared" si="30"/>
        <v>0</v>
      </c>
    </row>
    <row r="78" spans="1:6" s="81" customFormat="1" ht="12.75" x14ac:dyDescent="0.2">
      <c r="A78" s="78">
        <f t="shared" si="20"/>
        <v>5</v>
      </c>
      <c r="B78" s="79">
        <v>72121</v>
      </c>
      <c r="C78" s="90" t="s">
        <v>276</v>
      </c>
      <c r="D78" s="80"/>
      <c r="E78" s="80"/>
      <c r="F78" s="80"/>
    </row>
    <row r="79" spans="1:6" s="39" customFormat="1" ht="12.75" x14ac:dyDescent="0.2">
      <c r="A79" s="38">
        <f t="shared" si="20"/>
        <v>3</v>
      </c>
      <c r="B79" s="42">
        <v>723</v>
      </c>
      <c r="C79" s="88" t="s">
        <v>277</v>
      </c>
      <c r="D79" s="77">
        <f>D80</f>
        <v>0</v>
      </c>
      <c r="E79" s="77">
        <f t="shared" ref="E79:F80" si="31">E80</f>
        <v>0</v>
      </c>
      <c r="F79" s="77">
        <f t="shared" si="31"/>
        <v>0</v>
      </c>
    </row>
    <row r="80" spans="1:6" s="48" customFormat="1" ht="12.75" x14ac:dyDescent="0.2">
      <c r="A80" s="34">
        <f t="shared" si="20"/>
        <v>4</v>
      </c>
      <c r="B80" s="43">
        <v>7231</v>
      </c>
      <c r="C80" s="89" t="s">
        <v>176</v>
      </c>
      <c r="D80" s="47">
        <f>D81</f>
        <v>0</v>
      </c>
      <c r="E80" s="47">
        <f t="shared" si="31"/>
        <v>0</v>
      </c>
      <c r="F80" s="47">
        <f t="shared" si="31"/>
        <v>0</v>
      </c>
    </row>
    <row r="81" spans="1:6" s="81" customFormat="1" ht="12.75" x14ac:dyDescent="0.2">
      <c r="A81" s="78">
        <f t="shared" si="20"/>
        <v>5</v>
      </c>
      <c r="B81" s="79">
        <v>72311</v>
      </c>
      <c r="C81" s="90" t="s">
        <v>278</v>
      </c>
      <c r="D81" s="80"/>
      <c r="E81" s="80"/>
      <c r="F81" s="80"/>
    </row>
    <row r="82" spans="1:6" s="37" customFormat="1" ht="12.75" x14ac:dyDescent="0.2">
      <c r="A82" s="35">
        <f t="shared" si="20"/>
        <v>1</v>
      </c>
      <c r="B82" s="42">
        <v>8</v>
      </c>
      <c r="C82" s="86" t="s">
        <v>279</v>
      </c>
      <c r="D82" s="36">
        <f>D83</f>
        <v>0</v>
      </c>
      <c r="E82" s="36">
        <f t="shared" ref="E82:F82" si="32">E83</f>
        <v>0</v>
      </c>
      <c r="F82" s="36">
        <f t="shared" si="32"/>
        <v>0</v>
      </c>
    </row>
    <row r="83" spans="1:6" s="39" customFormat="1" ht="12.75" x14ac:dyDescent="0.2">
      <c r="A83" s="38">
        <f t="shared" si="20"/>
        <v>2</v>
      </c>
      <c r="B83" s="42">
        <v>84</v>
      </c>
      <c r="C83" s="86" t="s">
        <v>280</v>
      </c>
      <c r="D83" s="36">
        <f>D84+D86</f>
        <v>0</v>
      </c>
      <c r="E83" s="36">
        <f t="shared" ref="E83:F83" si="33">E84+E86</f>
        <v>0</v>
      </c>
      <c r="F83" s="36">
        <f t="shared" si="33"/>
        <v>0</v>
      </c>
    </row>
    <row r="84" spans="1:6" s="39" customFormat="1" ht="24" x14ac:dyDescent="0.2">
      <c r="A84" s="38">
        <f t="shared" si="20"/>
        <v>3</v>
      </c>
      <c r="B84" s="42">
        <v>844</v>
      </c>
      <c r="C84" s="88" t="s">
        <v>281</v>
      </c>
      <c r="D84" s="36">
        <f>D85</f>
        <v>0</v>
      </c>
      <c r="E84" s="36">
        <f t="shared" ref="E84:F84" si="34">E85</f>
        <v>0</v>
      </c>
      <c r="F84" s="36">
        <f t="shared" si="34"/>
        <v>0</v>
      </c>
    </row>
    <row r="85" spans="1:6" s="48" customFormat="1" ht="25.5" x14ac:dyDescent="0.2">
      <c r="A85" s="34">
        <f t="shared" si="20"/>
        <v>4</v>
      </c>
      <c r="B85" s="43">
        <v>8443</v>
      </c>
      <c r="C85" s="89" t="s">
        <v>282</v>
      </c>
      <c r="D85" s="40"/>
      <c r="E85" s="40"/>
      <c r="F85" s="40"/>
    </row>
    <row r="86" spans="1:6" s="39" customFormat="1" ht="12.75" x14ac:dyDescent="0.2">
      <c r="A86" s="38">
        <f t="shared" si="20"/>
        <v>3</v>
      </c>
      <c r="B86" s="42">
        <v>847</v>
      </c>
      <c r="C86" s="88" t="s">
        <v>283</v>
      </c>
      <c r="D86" s="77">
        <f>D87</f>
        <v>0</v>
      </c>
      <c r="E86" s="77">
        <f t="shared" ref="E86:F87" si="35">E87</f>
        <v>0</v>
      </c>
      <c r="F86" s="77">
        <f t="shared" si="35"/>
        <v>0</v>
      </c>
    </row>
    <row r="87" spans="1:6" s="48" customFormat="1" ht="12.75" x14ac:dyDescent="0.2">
      <c r="A87" s="34">
        <f t="shared" si="20"/>
        <v>4</v>
      </c>
      <c r="B87" s="43">
        <v>8471</v>
      </c>
      <c r="C87" s="89" t="s">
        <v>284</v>
      </c>
      <c r="D87" s="47">
        <f>D88</f>
        <v>0</v>
      </c>
      <c r="E87" s="47">
        <f t="shared" si="35"/>
        <v>0</v>
      </c>
      <c r="F87" s="47">
        <f t="shared" si="35"/>
        <v>0</v>
      </c>
    </row>
    <row r="88" spans="1:6" s="81" customFormat="1" ht="12.75" x14ac:dyDescent="0.2">
      <c r="A88" s="78">
        <f t="shared" si="20"/>
        <v>5</v>
      </c>
      <c r="B88" s="79">
        <v>84712</v>
      </c>
      <c r="C88" s="90" t="s">
        <v>285</v>
      </c>
      <c r="D88" s="80"/>
      <c r="E88" s="80"/>
      <c r="F88" s="80"/>
    </row>
  </sheetData>
  <autoFilter ref="A2:F88"/>
  <mergeCells count="1">
    <mergeCell ref="C1:F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showGridLines="0" topLeftCell="B1" zoomScaleNormal="100" workbookViewId="0">
      <selection activeCell="D31" sqref="D31"/>
    </sheetView>
  </sheetViews>
  <sheetFormatPr defaultColWidth="9.140625" defaultRowHeight="12" x14ac:dyDescent="0.2"/>
  <cols>
    <col min="1" max="1" width="0" style="45" hidden="1" customWidth="1"/>
    <col min="2" max="2" width="11.85546875" style="45" customWidth="1"/>
    <col min="3" max="3" width="37.140625" style="51" customWidth="1"/>
    <col min="4" max="4" width="14.7109375" style="55" customWidth="1"/>
    <col min="5" max="5" width="15.7109375" style="55" customWidth="1"/>
    <col min="6" max="6" width="14.7109375" style="55" customWidth="1"/>
    <col min="7" max="16384" width="9.140625" style="45"/>
  </cols>
  <sheetData>
    <row r="1" spans="1:6" ht="12.75" thickBot="1" x14ac:dyDescent="0.25">
      <c r="C1" s="242" t="s">
        <v>304</v>
      </c>
      <c r="D1" s="243"/>
      <c r="E1" s="243"/>
      <c r="F1" s="243"/>
    </row>
    <row r="2" spans="1:6" ht="26.25" thickBot="1" x14ac:dyDescent="0.25">
      <c r="A2" s="45" t="s">
        <v>37</v>
      </c>
      <c r="B2" s="46" t="s">
        <v>39</v>
      </c>
      <c r="C2" s="91" t="s">
        <v>358</v>
      </c>
      <c r="D2" s="46" t="s">
        <v>353</v>
      </c>
      <c r="E2" s="46" t="s">
        <v>333</v>
      </c>
      <c r="F2" s="46" t="s">
        <v>354</v>
      </c>
    </row>
    <row r="3" spans="1:6" ht="20.25" customHeight="1" x14ac:dyDescent="0.2">
      <c r="A3" s="45">
        <f>LEN(B3)</f>
        <v>1</v>
      </c>
      <c r="B3" s="114" t="s">
        <v>46</v>
      </c>
      <c r="C3" s="92" t="s">
        <v>47</v>
      </c>
      <c r="D3" s="52">
        <f>D4+D15+D48+D56+D60</f>
        <v>9506118</v>
      </c>
      <c r="E3" s="52">
        <f>E4+E15+E48+E56+E60</f>
        <v>9709290</v>
      </c>
      <c r="F3" s="52">
        <f>F4+F15+F48+F56+F60</f>
        <v>9709290</v>
      </c>
    </row>
    <row r="4" spans="1:6" ht="18" customHeight="1" x14ac:dyDescent="0.2">
      <c r="A4" s="45">
        <f t="shared" ref="A4:A55" si="0">LEN(B4)</f>
        <v>2</v>
      </c>
      <c r="B4" s="114" t="s">
        <v>48</v>
      </c>
      <c r="C4" s="92" t="s">
        <v>18</v>
      </c>
      <c r="D4" s="52">
        <f>+D5+D9+D11</f>
        <v>5866919</v>
      </c>
      <c r="E4" s="52">
        <f t="shared" ref="E4:F4" si="1">+E5+E9+E11</f>
        <v>6313319</v>
      </c>
      <c r="F4" s="52">
        <f t="shared" si="1"/>
        <v>6313319</v>
      </c>
    </row>
    <row r="5" spans="1:6" ht="17.25" customHeight="1" x14ac:dyDescent="0.2">
      <c r="A5" s="45">
        <f t="shared" si="0"/>
        <v>3</v>
      </c>
      <c r="B5" s="115" t="s">
        <v>49</v>
      </c>
      <c r="C5" s="93" t="s">
        <v>19</v>
      </c>
      <c r="D5" s="53">
        <f>D6+D7+D8</f>
        <v>4739641</v>
      </c>
      <c r="E5" s="53">
        <f t="shared" ref="E5:F5" si="2">E6+E7+E8</f>
        <v>5128041</v>
      </c>
      <c r="F5" s="53">
        <f t="shared" si="2"/>
        <v>5128041</v>
      </c>
    </row>
    <row r="6" spans="1:6" ht="15.75" customHeight="1" x14ac:dyDescent="0.2">
      <c r="A6" s="45">
        <f t="shared" si="0"/>
        <v>4</v>
      </c>
      <c r="B6" s="116" t="s">
        <v>50</v>
      </c>
      <c r="C6" s="94" t="s">
        <v>40</v>
      </c>
      <c r="D6" s="54">
        <v>3741448</v>
      </c>
      <c r="E6" s="54">
        <v>4129848</v>
      </c>
      <c r="F6" s="54">
        <v>4129848</v>
      </c>
    </row>
    <row r="7" spans="1:6" ht="17.25" customHeight="1" x14ac:dyDescent="0.2">
      <c r="A7" s="45">
        <f t="shared" si="0"/>
        <v>4</v>
      </c>
      <c r="B7" s="116" t="s">
        <v>51</v>
      </c>
      <c r="C7" s="94" t="s">
        <v>52</v>
      </c>
      <c r="D7" s="54"/>
      <c r="E7" s="54"/>
      <c r="F7" s="54"/>
    </row>
    <row r="8" spans="1:6" ht="17.25" customHeight="1" x14ac:dyDescent="0.2">
      <c r="A8" s="45">
        <f t="shared" si="0"/>
        <v>4</v>
      </c>
      <c r="B8" s="116" t="s">
        <v>53</v>
      </c>
      <c r="C8" s="94" t="s">
        <v>54</v>
      </c>
      <c r="D8" s="54">
        <v>998193</v>
      </c>
      <c r="E8" s="54">
        <v>998193</v>
      </c>
      <c r="F8" s="54">
        <v>998193</v>
      </c>
    </row>
    <row r="9" spans="1:6" ht="15.75" customHeight="1" x14ac:dyDescent="0.2">
      <c r="A9" s="45">
        <f t="shared" si="0"/>
        <v>3</v>
      </c>
      <c r="B9" s="115">
        <v>312</v>
      </c>
      <c r="C9" s="93" t="s">
        <v>20</v>
      </c>
      <c r="D9" s="53">
        <f>D10</f>
        <v>260000</v>
      </c>
      <c r="E9" s="53">
        <f t="shared" ref="E9:F9" si="3">E10</f>
        <v>260000</v>
      </c>
      <c r="F9" s="53">
        <f t="shared" si="3"/>
        <v>260000</v>
      </c>
    </row>
    <row r="10" spans="1:6" ht="16.149999999999999" customHeight="1" x14ac:dyDescent="0.2">
      <c r="A10" s="45">
        <f t="shared" si="0"/>
        <v>4</v>
      </c>
      <c r="B10" s="116" t="s">
        <v>55</v>
      </c>
      <c r="C10" s="94" t="s">
        <v>20</v>
      </c>
      <c r="D10" s="54">
        <v>260000</v>
      </c>
      <c r="E10" s="54">
        <v>260000</v>
      </c>
      <c r="F10" s="54">
        <v>260000</v>
      </c>
    </row>
    <row r="11" spans="1:6" ht="16.5" customHeight="1" x14ac:dyDescent="0.2">
      <c r="A11" s="45">
        <f t="shared" si="0"/>
        <v>3</v>
      </c>
      <c r="B11" s="115">
        <v>313</v>
      </c>
      <c r="C11" s="93" t="s">
        <v>21</v>
      </c>
      <c r="D11" s="53">
        <f>D13+D14+D12</f>
        <v>867278</v>
      </c>
      <c r="E11" s="53">
        <f>E13+E14+E12</f>
        <v>925278</v>
      </c>
      <c r="F11" s="53">
        <f>F13+F14+F12</f>
        <v>925278</v>
      </c>
    </row>
    <row r="12" spans="1:6" ht="16.5" customHeight="1" x14ac:dyDescent="0.2">
      <c r="A12" s="45">
        <f t="shared" si="0"/>
        <v>4</v>
      </c>
      <c r="B12" s="208">
        <v>3131</v>
      </c>
      <c r="C12" s="209" t="s">
        <v>359</v>
      </c>
      <c r="D12" s="54">
        <v>7000</v>
      </c>
      <c r="E12" s="54">
        <v>10000</v>
      </c>
      <c r="F12" s="54">
        <v>10000</v>
      </c>
    </row>
    <row r="13" spans="1:6" ht="16.149999999999999" customHeight="1" x14ac:dyDescent="0.2">
      <c r="A13" s="45">
        <f t="shared" si="0"/>
        <v>4</v>
      </c>
      <c r="B13" s="116" t="s">
        <v>56</v>
      </c>
      <c r="C13" s="94" t="s">
        <v>41</v>
      </c>
      <c r="D13" s="54">
        <v>860278</v>
      </c>
      <c r="E13" s="54">
        <v>915278</v>
      </c>
      <c r="F13" s="54">
        <v>915278</v>
      </c>
    </row>
    <row r="14" spans="1:6" ht="15" customHeight="1" x14ac:dyDescent="0.2">
      <c r="A14" s="45">
        <f t="shared" si="0"/>
        <v>4</v>
      </c>
      <c r="B14" s="116" t="s">
        <v>57</v>
      </c>
      <c r="C14" s="94" t="s">
        <v>338</v>
      </c>
      <c r="D14" s="54"/>
      <c r="E14" s="54">
        <v>0</v>
      </c>
      <c r="F14" s="54"/>
    </row>
    <row r="15" spans="1:6" ht="15.75" customHeight="1" x14ac:dyDescent="0.2">
      <c r="A15" s="45">
        <f t="shared" si="0"/>
        <v>2</v>
      </c>
      <c r="B15" s="114" t="s">
        <v>58</v>
      </c>
      <c r="C15" s="92" t="s">
        <v>22</v>
      </c>
      <c r="D15" s="52">
        <f>D16+D21+D28+D38+D40</f>
        <v>3604199</v>
      </c>
      <c r="E15" s="52">
        <f t="shared" ref="E15:F15" si="4">E16+E21+E28+E38+E40</f>
        <v>3349271</v>
      </c>
      <c r="F15" s="52">
        <f t="shared" si="4"/>
        <v>3349271</v>
      </c>
    </row>
    <row r="16" spans="1:6" ht="16.5" customHeight="1" x14ac:dyDescent="0.2">
      <c r="A16" s="45">
        <f t="shared" si="0"/>
        <v>3</v>
      </c>
      <c r="B16" s="115" t="s">
        <v>59</v>
      </c>
      <c r="C16" s="93" t="s">
        <v>23</v>
      </c>
      <c r="D16" s="53">
        <f>SUM(D17:D20)</f>
        <v>308000</v>
      </c>
      <c r="E16" s="53">
        <f t="shared" ref="E16" si="5">SUM(E17:E20)</f>
        <v>332000</v>
      </c>
      <c r="F16" s="53">
        <f>SUM(F17:F20)</f>
        <v>332000</v>
      </c>
    </row>
    <row r="17" spans="1:6" ht="16.149999999999999" customHeight="1" x14ac:dyDescent="0.2">
      <c r="A17" s="45">
        <f t="shared" si="0"/>
        <v>4</v>
      </c>
      <c r="B17" s="116" t="s">
        <v>60</v>
      </c>
      <c r="C17" s="94" t="s">
        <v>61</v>
      </c>
      <c r="D17" s="54">
        <v>8000</v>
      </c>
      <c r="E17" s="54">
        <v>13000</v>
      </c>
      <c r="F17" s="54">
        <v>13000</v>
      </c>
    </row>
    <row r="18" spans="1:6" ht="23.25" customHeight="1" x14ac:dyDescent="0.2">
      <c r="A18" s="45">
        <f t="shared" si="0"/>
        <v>4</v>
      </c>
      <c r="B18" s="116" t="s">
        <v>62</v>
      </c>
      <c r="C18" s="94" t="s">
        <v>63</v>
      </c>
      <c r="D18" s="54">
        <v>265000</v>
      </c>
      <c r="E18" s="54">
        <v>275000</v>
      </c>
      <c r="F18" s="54">
        <v>275000</v>
      </c>
    </row>
    <row r="19" spans="1:6" ht="16.5" customHeight="1" x14ac:dyDescent="0.2">
      <c r="A19" s="45">
        <f t="shared" si="0"/>
        <v>4</v>
      </c>
      <c r="B19" s="116" t="s">
        <v>64</v>
      </c>
      <c r="C19" s="94" t="s">
        <v>65</v>
      </c>
      <c r="D19" s="54">
        <v>35000</v>
      </c>
      <c r="E19" s="54">
        <v>44000</v>
      </c>
      <c r="F19" s="54">
        <v>44000</v>
      </c>
    </row>
    <row r="20" spans="1:6" ht="16.5" customHeight="1" x14ac:dyDescent="0.2">
      <c r="A20" s="45">
        <f t="shared" si="0"/>
        <v>4</v>
      </c>
      <c r="B20" s="116" t="s">
        <v>66</v>
      </c>
      <c r="C20" s="94" t="s">
        <v>67</v>
      </c>
      <c r="D20" s="54"/>
      <c r="E20" s="54"/>
      <c r="F20" s="54"/>
    </row>
    <row r="21" spans="1:6" ht="15.75" customHeight="1" x14ac:dyDescent="0.2">
      <c r="A21" s="45">
        <f t="shared" si="0"/>
        <v>3</v>
      </c>
      <c r="B21" s="115" t="s">
        <v>68</v>
      </c>
      <c r="C21" s="93" t="s">
        <v>24</v>
      </c>
      <c r="D21" s="53">
        <f>SUM(D22:D27)</f>
        <v>2069193</v>
      </c>
      <c r="E21" s="53">
        <f t="shared" ref="E21" si="6">SUM(E22:E27)</f>
        <v>2059365</v>
      </c>
      <c r="F21" s="53">
        <f>SUM(F22:F27)</f>
        <v>2059365</v>
      </c>
    </row>
    <row r="22" spans="1:6" ht="16.899999999999999" customHeight="1" x14ac:dyDescent="0.2">
      <c r="A22" s="45">
        <f t="shared" si="0"/>
        <v>4</v>
      </c>
      <c r="B22" s="116" t="s">
        <v>69</v>
      </c>
      <c r="C22" s="94" t="s">
        <v>42</v>
      </c>
      <c r="D22" s="54">
        <v>119093</v>
      </c>
      <c r="E22" s="54">
        <v>117000</v>
      </c>
      <c r="F22" s="54">
        <v>117000</v>
      </c>
    </row>
    <row r="23" spans="1:6" ht="16.5" customHeight="1" x14ac:dyDescent="0.2">
      <c r="A23" s="45">
        <f t="shared" si="0"/>
        <v>4</v>
      </c>
      <c r="B23" s="116" t="s">
        <v>70</v>
      </c>
      <c r="C23" s="94" t="s">
        <v>43</v>
      </c>
      <c r="D23" s="54">
        <v>1204560</v>
      </c>
      <c r="E23" s="54">
        <v>1202500</v>
      </c>
      <c r="F23" s="54">
        <v>1202500</v>
      </c>
    </row>
    <row r="24" spans="1:6" ht="16.149999999999999" customHeight="1" x14ac:dyDescent="0.2">
      <c r="A24" s="45">
        <f t="shared" si="0"/>
        <v>4</v>
      </c>
      <c r="B24" s="116" t="s">
        <v>71</v>
      </c>
      <c r="C24" s="94" t="s">
        <v>72</v>
      </c>
      <c r="D24" s="54">
        <v>610365</v>
      </c>
      <c r="E24" s="54">
        <v>600365</v>
      </c>
      <c r="F24" s="54">
        <v>600365</v>
      </c>
    </row>
    <row r="25" spans="1:6" ht="16.5" customHeight="1" x14ac:dyDescent="0.2">
      <c r="A25" s="45">
        <f t="shared" si="0"/>
        <v>4</v>
      </c>
      <c r="B25" s="116" t="s">
        <v>73</v>
      </c>
      <c r="C25" s="94" t="s">
        <v>74</v>
      </c>
      <c r="D25" s="54">
        <v>92000</v>
      </c>
      <c r="E25" s="54">
        <v>92000</v>
      </c>
      <c r="F25" s="54">
        <v>92000</v>
      </c>
    </row>
    <row r="26" spans="1:6" ht="15.75" customHeight="1" x14ac:dyDescent="0.2">
      <c r="A26" s="45">
        <f t="shared" si="0"/>
        <v>4</v>
      </c>
      <c r="B26" s="116" t="s">
        <v>75</v>
      </c>
      <c r="C26" s="94" t="s">
        <v>76</v>
      </c>
      <c r="D26" s="54">
        <v>34175</v>
      </c>
      <c r="E26" s="54">
        <v>32500</v>
      </c>
      <c r="F26" s="54">
        <v>32500</v>
      </c>
    </row>
    <row r="27" spans="1:6" ht="16.5" customHeight="1" x14ac:dyDescent="0.2">
      <c r="A27" s="45">
        <f t="shared" si="0"/>
        <v>4</v>
      </c>
      <c r="B27" s="116" t="s">
        <v>77</v>
      </c>
      <c r="C27" s="94" t="s">
        <v>78</v>
      </c>
      <c r="D27" s="54">
        <v>9000</v>
      </c>
      <c r="E27" s="54">
        <v>15000</v>
      </c>
      <c r="F27" s="54">
        <v>15000</v>
      </c>
    </row>
    <row r="28" spans="1:6" ht="16.5" customHeight="1" x14ac:dyDescent="0.2">
      <c r="A28" s="45">
        <f t="shared" si="0"/>
        <v>3</v>
      </c>
      <c r="B28" s="115" t="s">
        <v>79</v>
      </c>
      <c r="C28" s="93" t="s">
        <v>25</v>
      </c>
      <c r="D28" s="53">
        <f>SUM(D29:D37)</f>
        <v>1144916</v>
      </c>
      <c r="E28" s="53">
        <f t="shared" ref="E28" si="7">SUM(E29:E37)</f>
        <v>861416</v>
      </c>
      <c r="F28" s="53">
        <f>SUM(F29:F37)</f>
        <v>861416</v>
      </c>
    </row>
    <row r="29" spans="1:6" ht="17.25" customHeight="1" x14ac:dyDescent="0.2">
      <c r="A29" s="45">
        <f t="shared" si="0"/>
        <v>4</v>
      </c>
      <c r="B29" s="116" t="s">
        <v>80</v>
      </c>
      <c r="C29" s="94" t="s">
        <v>81</v>
      </c>
      <c r="D29" s="54">
        <v>41000</v>
      </c>
      <c r="E29" s="54">
        <v>43000</v>
      </c>
      <c r="F29" s="54">
        <v>43000</v>
      </c>
    </row>
    <row r="30" spans="1:6" ht="16.899999999999999" customHeight="1" x14ac:dyDescent="0.2">
      <c r="A30" s="45">
        <f t="shared" si="0"/>
        <v>4</v>
      </c>
      <c r="B30" s="116" t="s">
        <v>82</v>
      </c>
      <c r="C30" s="94" t="s">
        <v>305</v>
      </c>
      <c r="D30" s="54">
        <v>653000</v>
      </c>
      <c r="E30" s="54">
        <v>371000</v>
      </c>
      <c r="F30" s="54">
        <v>371000</v>
      </c>
    </row>
    <row r="31" spans="1:6" ht="17.25" customHeight="1" x14ac:dyDescent="0.2">
      <c r="A31" s="45">
        <f t="shared" si="0"/>
        <v>4</v>
      </c>
      <c r="B31" s="116" t="s">
        <v>83</v>
      </c>
      <c r="C31" s="94" t="s">
        <v>84</v>
      </c>
      <c r="D31" s="54">
        <v>4500</v>
      </c>
      <c r="E31" s="54">
        <v>6000</v>
      </c>
      <c r="F31" s="54">
        <v>6000</v>
      </c>
    </row>
    <row r="32" spans="1:6" ht="16.5" customHeight="1" x14ac:dyDescent="0.2">
      <c r="A32" s="45">
        <f t="shared" si="0"/>
        <v>4</v>
      </c>
      <c r="B32" s="116" t="s">
        <v>85</v>
      </c>
      <c r="C32" s="94" t="s">
        <v>86</v>
      </c>
      <c r="D32" s="54">
        <v>255000</v>
      </c>
      <c r="E32" s="54">
        <v>255000</v>
      </c>
      <c r="F32" s="54">
        <v>255000</v>
      </c>
    </row>
    <row r="33" spans="1:6" ht="18" customHeight="1" x14ac:dyDescent="0.2">
      <c r="A33" s="45">
        <f t="shared" si="0"/>
        <v>4</v>
      </c>
      <c r="B33" s="116" t="s">
        <v>87</v>
      </c>
      <c r="C33" s="94" t="s">
        <v>88</v>
      </c>
      <c r="D33" s="54"/>
      <c r="E33" s="54"/>
      <c r="F33" s="54"/>
    </row>
    <row r="34" spans="1:6" ht="16.5" customHeight="1" x14ac:dyDescent="0.2">
      <c r="A34" s="45">
        <f t="shared" si="0"/>
        <v>4</v>
      </c>
      <c r="B34" s="116" t="s">
        <v>89</v>
      </c>
      <c r="C34" s="94" t="s">
        <v>90</v>
      </c>
      <c r="D34" s="54">
        <v>39000</v>
      </c>
      <c r="E34" s="54">
        <v>20000</v>
      </c>
      <c r="F34" s="54">
        <v>20000</v>
      </c>
    </row>
    <row r="35" spans="1:6" ht="19.5" customHeight="1" x14ac:dyDescent="0.2">
      <c r="A35" s="45">
        <f t="shared" si="0"/>
        <v>4</v>
      </c>
      <c r="B35" s="116" t="s">
        <v>91</v>
      </c>
      <c r="C35" s="94" t="s">
        <v>92</v>
      </c>
      <c r="D35" s="54">
        <v>40000</v>
      </c>
      <c r="E35" s="54">
        <v>40000</v>
      </c>
      <c r="F35" s="54">
        <v>40000</v>
      </c>
    </row>
    <row r="36" spans="1:6" ht="16.899999999999999" customHeight="1" x14ac:dyDescent="0.2">
      <c r="A36" s="45">
        <f t="shared" si="0"/>
        <v>4</v>
      </c>
      <c r="B36" s="116" t="s">
        <v>93</v>
      </c>
      <c r="C36" s="94" t="s">
        <v>94</v>
      </c>
      <c r="D36" s="54">
        <v>83416</v>
      </c>
      <c r="E36" s="54">
        <v>90416</v>
      </c>
      <c r="F36" s="54">
        <v>90416</v>
      </c>
    </row>
    <row r="37" spans="1:6" ht="16.149999999999999" customHeight="1" x14ac:dyDescent="0.2">
      <c r="A37" s="45">
        <f t="shared" si="0"/>
        <v>4</v>
      </c>
      <c r="B37" s="116" t="s">
        <v>95</v>
      </c>
      <c r="C37" s="94" t="s">
        <v>96</v>
      </c>
      <c r="D37" s="54">
        <v>29000</v>
      </c>
      <c r="E37" s="54">
        <v>36000</v>
      </c>
      <c r="F37" s="54">
        <v>36000</v>
      </c>
    </row>
    <row r="38" spans="1:6" ht="21.6" customHeight="1" x14ac:dyDescent="0.2">
      <c r="A38" s="45">
        <f t="shared" si="0"/>
        <v>3</v>
      </c>
      <c r="B38" s="115" t="s">
        <v>97</v>
      </c>
      <c r="C38" s="93" t="s">
        <v>98</v>
      </c>
      <c r="D38" s="53">
        <f>D39</f>
        <v>0</v>
      </c>
      <c r="E38" s="53">
        <f t="shared" ref="E38:F38" si="8">E39</f>
        <v>4400</v>
      </c>
      <c r="F38" s="53">
        <f t="shared" si="8"/>
        <v>4400</v>
      </c>
    </row>
    <row r="39" spans="1:6" ht="17.25" customHeight="1" x14ac:dyDescent="0.2">
      <c r="A39" s="45">
        <f t="shared" si="0"/>
        <v>4</v>
      </c>
      <c r="B39" s="116" t="s">
        <v>99</v>
      </c>
      <c r="C39" s="94" t="s">
        <v>98</v>
      </c>
      <c r="D39" s="54"/>
      <c r="E39" s="54">
        <v>4400</v>
      </c>
      <c r="F39" s="54">
        <v>4400</v>
      </c>
    </row>
    <row r="40" spans="1:6" ht="18" customHeight="1" x14ac:dyDescent="0.2">
      <c r="A40" s="45">
        <f t="shared" si="0"/>
        <v>3</v>
      </c>
      <c r="B40" s="115" t="s">
        <v>100</v>
      </c>
      <c r="C40" s="93" t="s">
        <v>26</v>
      </c>
      <c r="D40" s="53">
        <f>SUM(D41:D47)</f>
        <v>82090</v>
      </c>
      <c r="E40" s="53">
        <f t="shared" ref="E40" si="9">SUM(E41:E47)</f>
        <v>92090</v>
      </c>
      <c r="F40" s="53">
        <f>SUM(F41:F47)</f>
        <v>92090</v>
      </c>
    </row>
    <row r="41" spans="1:6" ht="20.45" customHeight="1" x14ac:dyDescent="0.2">
      <c r="A41" s="45">
        <f t="shared" si="0"/>
        <v>4</v>
      </c>
      <c r="B41" s="116" t="s">
        <v>101</v>
      </c>
      <c r="C41" s="94" t="s">
        <v>102</v>
      </c>
      <c r="D41" s="54">
        <v>19600</v>
      </c>
      <c r="E41" s="54">
        <v>19600</v>
      </c>
      <c r="F41" s="54">
        <v>19600</v>
      </c>
    </row>
    <row r="42" spans="1:6" ht="16.899999999999999" customHeight="1" x14ac:dyDescent="0.2">
      <c r="A42" s="45">
        <f t="shared" si="0"/>
        <v>4</v>
      </c>
      <c r="B42" s="116" t="s">
        <v>103</v>
      </c>
      <c r="C42" s="94" t="s">
        <v>104</v>
      </c>
      <c r="D42" s="54">
        <v>35500</v>
      </c>
      <c r="E42" s="54">
        <v>45500</v>
      </c>
      <c r="F42" s="54">
        <v>45500</v>
      </c>
    </row>
    <row r="43" spans="1:6" ht="16.5" customHeight="1" x14ac:dyDescent="0.2">
      <c r="A43" s="45">
        <f t="shared" si="0"/>
        <v>4</v>
      </c>
      <c r="B43" s="116" t="s">
        <v>105</v>
      </c>
      <c r="C43" s="94" t="s">
        <v>106</v>
      </c>
      <c r="D43" s="54"/>
      <c r="E43" s="54">
        <v>22000</v>
      </c>
      <c r="F43" s="54">
        <v>22000</v>
      </c>
    </row>
    <row r="44" spans="1:6" ht="15.75" customHeight="1" x14ac:dyDescent="0.2">
      <c r="A44" s="45">
        <f t="shared" si="0"/>
        <v>4</v>
      </c>
      <c r="B44" s="116" t="s">
        <v>107</v>
      </c>
      <c r="C44" s="94" t="s">
        <v>108</v>
      </c>
      <c r="D44" s="54">
        <v>1040</v>
      </c>
      <c r="E44" s="54">
        <v>1040</v>
      </c>
      <c r="F44" s="54">
        <v>1040</v>
      </c>
    </row>
    <row r="45" spans="1:6" ht="17.25" customHeight="1" x14ac:dyDescent="0.2">
      <c r="A45" s="45">
        <f t="shared" si="0"/>
        <v>4</v>
      </c>
      <c r="B45" s="116" t="s">
        <v>109</v>
      </c>
      <c r="C45" s="94" t="s">
        <v>110</v>
      </c>
      <c r="D45" s="54">
        <v>300</v>
      </c>
      <c r="E45" s="54">
        <v>300</v>
      </c>
      <c r="F45" s="54">
        <v>300</v>
      </c>
    </row>
    <row r="46" spans="1:6" ht="16.5" customHeight="1" x14ac:dyDescent="0.2">
      <c r="A46" s="45">
        <f t="shared" si="0"/>
        <v>4</v>
      </c>
      <c r="B46" s="116" t="s">
        <v>111</v>
      </c>
      <c r="C46" s="94" t="s">
        <v>112</v>
      </c>
      <c r="D46" s="54"/>
      <c r="E46" s="54">
        <v>0</v>
      </c>
      <c r="F46" s="54"/>
    </row>
    <row r="47" spans="1:6" ht="15" customHeight="1" x14ac:dyDescent="0.2">
      <c r="A47" s="45">
        <f t="shared" si="0"/>
        <v>4</v>
      </c>
      <c r="B47" s="116" t="s">
        <v>113</v>
      </c>
      <c r="C47" s="94" t="s">
        <v>26</v>
      </c>
      <c r="D47" s="54">
        <v>25650</v>
      </c>
      <c r="E47" s="54">
        <v>3650</v>
      </c>
      <c r="F47" s="54">
        <v>3650</v>
      </c>
    </row>
    <row r="48" spans="1:6" ht="16.149999999999999" customHeight="1" x14ac:dyDescent="0.2">
      <c r="A48" s="45">
        <f t="shared" si="0"/>
        <v>2</v>
      </c>
      <c r="B48" s="114" t="s">
        <v>114</v>
      </c>
      <c r="C48" s="92" t="s">
        <v>115</v>
      </c>
      <c r="D48" s="52">
        <f>D49+D51</f>
        <v>8000</v>
      </c>
      <c r="E48" s="52">
        <f t="shared" ref="E48:F48" si="10">E49+E51</f>
        <v>19200</v>
      </c>
      <c r="F48" s="52">
        <f t="shared" si="10"/>
        <v>19200</v>
      </c>
    </row>
    <row r="49" spans="1:6" ht="15" customHeight="1" x14ac:dyDescent="0.2">
      <c r="A49" s="45">
        <f t="shared" si="0"/>
        <v>3</v>
      </c>
      <c r="B49" s="115" t="s">
        <v>116</v>
      </c>
      <c r="C49" s="93" t="s">
        <v>117</v>
      </c>
      <c r="D49" s="53">
        <f>SUM(D50)</f>
        <v>0</v>
      </c>
      <c r="E49" s="53">
        <f t="shared" ref="E49:F49" si="11">SUM(E50)</f>
        <v>0</v>
      </c>
      <c r="F49" s="53">
        <f t="shared" si="11"/>
        <v>0</v>
      </c>
    </row>
    <row r="50" spans="1:6" ht="22.5" x14ac:dyDescent="0.2">
      <c r="A50" s="45">
        <f t="shared" si="0"/>
        <v>4</v>
      </c>
      <c r="B50" s="116" t="s">
        <v>118</v>
      </c>
      <c r="C50" s="94" t="s">
        <v>119</v>
      </c>
      <c r="D50" s="54"/>
      <c r="E50" s="54"/>
      <c r="F50" s="54"/>
    </row>
    <row r="51" spans="1:6" ht="15.75" customHeight="1" x14ac:dyDescent="0.2">
      <c r="A51" s="45">
        <f t="shared" si="0"/>
        <v>3</v>
      </c>
      <c r="B51" s="115" t="s">
        <v>120</v>
      </c>
      <c r="C51" s="93" t="s">
        <v>27</v>
      </c>
      <c r="D51" s="53">
        <f>SUM(D52:D55)</f>
        <v>8000</v>
      </c>
      <c r="E51" s="53">
        <f t="shared" ref="E51" si="12">SUM(E52:E55)</f>
        <v>19200</v>
      </c>
      <c r="F51" s="53">
        <f>SUM(F52:F55)</f>
        <v>19200</v>
      </c>
    </row>
    <row r="52" spans="1:6" ht="16.899999999999999" customHeight="1" x14ac:dyDescent="0.2">
      <c r="A52" s="45">
        <f t="shared" si="0"/>
        <v>4</v>
      </c>
      <c r="B52" s="116" t="s">
        <v>121</v>
      </c>
      <c r="C52" s="94" t="s">
        <v>122</v>
      </c>
      <c r="D52" s="54">
        <v>5000</v>
      </c>
      <c r="E52" s="54">
        <v>7000</v>
      </c>
      <c r="F52" s="54">
        <v>7000</v>
      </c>
    </row>
    <row r="53" spans="1:6" ht="22.5" customHeight="1" x14ac:dyDescent="0.2">
      <c r="A53" s="45">
        <f t="shared" si="0"/>
        <v>4</v>
      </c>
      <c r="B53" s="116" t="s">
        <v>123</v>
      </c>
      <c r="C53" s="94" t="s">
        <v>124</v>
      </c>
      <c r="D53" s="54"/>
      <c r="E53" s="54"/>
      <c r="F53" s="54"/>
    </row>
    <row r="54" spans="1:6" ht="16.149999999999999" customHeight="1" x14ac:dyDescent="0.2">
      <c r="A54" s="45">
        <f t="shared" si="0"/>
        <v>4</v>
      </c>
      <c r="B54" s="116" t="s">
        <v>125</v>
      </c>
      <c r="C54" s="94" t="s">
        <v>126</v>
      </c>
      <c r="D54" s="54">
        <v>500</v>
      </c>
      <c r="E54" s="54">
        <v>500</v>
      </c>
      <c r="F54" s="54">
        <v>500</v>
      </c>
    </row>
    <row r="55" spans="1:6" ht="16.899999999999999" customHeight="1" x14ac:dyDescent="0.2">
      <c r="A55" s="45">
        <f t="shared" si="0"/>
        <v>4</v>
      </c>
      <c r="B55" s="116" t="s">
        <v>127</v>
      </c>
      <c r="C55" s="94" t="s">
        <v>128</v>
      </c>
      <c r="D55" s="54">
        <v>2500</v>
      </c>
      <c r="E55" s="54">
        <v>11700</v>
      </c>
      <c r="F55" s="54">
        <v>11700</v>
      </c>
    </row>
    <row r="56" spans="1:6" ht="25.5" x14ac:dyDescent="0.2">
      <c r="A56" s="45">
        <f t="shared" ref="A56:A112" si="13">LEN(B56)</f>
        <v>2</v>
      </c>
      <c r="B56" s="114" t="s">
        <v>129</v>
      </c>
      <c r="C56" s="92" t="s">
        <v>130</v>
      </c>
      <c r="D56" s="52">
        <f>D57</f>
        <v>27000</v>
      </c>
      <c r="E56" s="52">
        <f t="shared" ref="E56:F56" si="14">E57</f>
        <v>27500</v>
      </c>
      <c r="F56" s="52">
        <f t="shared" si="14"/>
        <v>27500</v>
      </c>
    </row>
    <row r="57" spans="1:6" ht="24" customHeight="1" x14ac:dyDescent="0.2">
      <c r="A57" s="45">
        <f t="shared" si="13"/>
        <v>3</v>
      </c>
      <c r="B57" s="115" t="s">
        <v>131</v>
      </c>
      <c r="C57" s="93" t="s">
        <v>132</v>
      </c>
      <c r="D57" s="53">
        <f>D58+D59</f>
        <v>27000</v>
      </c>
      <c r="E57" s="53">
        <f t="shared" ref="E57:F57" si="15">E58+E59</f>
        <v>27500</v>
      </c>
      <c r="F57" s="53">
        <f t="shared" si="15"/>
        <v>27500</v>
      </c>
    </row>
    <row r="58" spans="1:6" ht="15" customHeight="1" x14ac:dyDescent="0.2">
      <c r="A58" s="45">
        <f t="shared" si="13"/>
        <v>4</v>
      </c>
      <c r="B58" s="116" t="s">
        <v>133</v>
      </c>
      <c r="C58" s="94" t="s">
        <v>134</v>
      </c>
      <c r="D58" s="54">
        <v>27000</v>
      </c>
      <c r="E58" s="54">
        <v>27500</v>
      </c>
      <c r="F58" s="54">
        <v>27500</v>
      </c>
    </row>
    <row r="59" spans="1:6" ht="16.899999999999999" customHeight="1" x14ac:dyDescent="0.2">
      <c r="A59" s="45">
        <f t="shared" si="13"/>
        <v>4</v>
      </c>
      <c r="B59" s="116" t="s">
        <v>135</v>
      </c>
      <c r="C59" s="94" t="s">
        <v>136</v>
      </c>
      <c r="D59" s="54"/>
      <c r="E59" s="54"/>
      <c r="F59" s="54"/>
    </row>
    <row r="60" spans="1:6" ht="12.75" x14ac:dyDescent="0.2">
      <c r="A60" s="45">
        <f t="shared" si="13"/>
        <v>2</v>
      </c>
      <c r="B60" s="114" t="s">
        <v>137</v>
      </c>
      <c r="C60" s="92" t="s">
        <v>138</v>
      </c>
      <c r="D60" s="52">
        <f>D61</f>
        <v>0</v>
      </c>
      <c r="E60" s="52">
        <f t="shared" ref="E60:F60" si="16">E61</f>
        <v>0</v>
      </c>
      <c r="F60" s="52">
        <f t="shared" si="16"/>
        <v>0</v>
      </c>
    </row>
    <row r="61" spans="1:6" ht="17.25" customHeight="1" x14ac:dyDescent="0.2">
      <c r="A61" s="45">
        <f t="shared" si="13"/>
        <v>3</v>
      </c>
      <c r="B61" s="115">
        <v>383</v>
      </c>
      <c r="C61" s="93" t="s">
        <v>139</v>
      </c>
      <c r="D61" s="53">
        <f>D62+D63</f>
        <v>0</v>
      </c>
      <c r="E61" s="53">
        <f t="shared" ref="E61:F61" si="17">E62+E63</f>
        <v>0</v>
      </c>
      <c r="F61" s="53">
        <f t="shared" si="17"/>
        <v>0</v>
      </c>
    </row>
    <row r="62" spans="1:6" ht="14.25" customHeight="1" x14ac:dyDescent="0.2">
      <c r="A62" s="45">
        <f t="shared" si="13"/>
        <v>4</v>
      </c>
      <c r="B62" s="116">
        <v>3831</v>
      </c>
      <c r="C62" s="94" t="s">
        <v>140</v>
      </c>
      <c r="D62" s="54"/>
      <c r="E62" s="54"/>
      <c r="F62" s="54"/>
    </row>
    <row r="63" spans="1:6" ht="15" customHeight="1" x14ac:dyDescent="0.2">
      <c r="A63" s="45">
        <f t="shared" si="13"/>
        <v>4</v>
      </c>
      <c r="B63" s="116">
        <v>3834</v>
      </c>
      <c r="C63" s="94" t="s">
        <v>141</v>
      </c>
      <c r="D63" s="54"/>
      <c r="E63" s="54"/>
      <c r="F63" s="54"/>
    </row>
    <row r="64" spans="1:6" ht="15" customHeight="1" x14ac:dyDescent="0.2">
      <c r="A64" s="45">
        <f t="shared" si="13"/>
        <v>1</v>
      </c>
      <c r="B64" s="114" t="s">
        <v>142</v>
      </c>
      <c r="C64" s="92" t="s">
        <v>29</v>
      </c>
      <c r="D64" s="52">
        <f>D65+D71+D94+D97+D100</f>
        <v>588019</v>
      </c>
      <c r="E64" s="52">
        <f t="shared" ref="E64:F64" si="18">E65+E71+E94+E97+E100</f>
        <v>146650</v>
      </c>
      <c r="F64" s="52">
        <f t="shared" si="18"/>
        <v>146650</v>
      </c>
    </row>
    <row r="65" spans="1:6" ht="15.75" customHeight="1" x14ac:dyDescent="0.2">
      <c r="A65" s="45">
        <f t="shared" si="13"/>
        <v>2</v>
      </c>
      <c r="B65" s="114" t="s">
        <v>143</v>
      </c>
      <c r="C65" s="92" t="s">
        <v>144</v>
      </c>
      <c r="D65" s="52">
        <f>D66+D68</f>
        <v>0</v>
      </c>
      <c r="E65" s="52">
        <f t="shared" ref="E65:F65" si="19">E66+E68</f>
        <v>0</v>
      </c>
      <c r="F65" s="52">
        <f t="shared" si="19"/>
        <v>0</v>
      </c>
    </row>
    <row r="66" spans="1:6" ht="16.149999999999999" customHeight="1" x14ac:dyDescent="0.2">
      <c r="A66" s="45">
        <f t="shared" si="13"/>
        <v>3</v>
      </c>
      <c r="B66" s="115" t="s">
        <v>145</v>
      </c>
      <c r="C66" s="93" t="s">
        <v>30</v>
      </c>
      <c r="D66" s="53">
        <f>D67</f>
        <v>0</v>
      </c>
      <c r="E66" s="53">
        <f t="shared" ref="E66:F66" si="20">E67</f>
        <v>0</v>
      </c>
      <c r="F66" s="53">
        <f t="shared" si="20"/>
        <v>0</v>
      </c>
    </row>
    <row r="67" spans="1:6" ht="15.75" customHeight="1" x14ac:dyDescent="0.2">
      <c r="A67" s="45">
        <f t="shared" si="13"/>
        <v>4</v>
      </c>
      <c r="B67" s="116" t="s">
        <v>146</v>
      </c>
      <c r="C67" s="94" t="s">
        <v>147</v>
      </c>
      <c r="D67" s="54"/>
      <c r="E67" s="54"/>
      <c r="F67" s="54"/>
    </row>
    <row r="68" spans="1:6" ht="17.25" customHeight="1" x14ac:dyDescent="0.2">
      <c r="A68" s="45">
        <f t="shared" si="13"/>
        <v>3</v>
      </c>
      <c r="B68" s="115" t="s">
        <v>148</v>
      </c>
      <c r="C68" s="93" t="s">
        <v>149</v>
      </c>
      <c r="D68" s="53">
        <f>D69+D70</f>
        <v>0</v>
      </c>
      <c r="E68" s="53">
        <f t="shared" ref="E68:F68" si="21">E69+E70</f>
        <v>0</v>
      </c>
      <c r="F68" s="53">
        <f t="shared" si="21"/>
        <v>0</v>
      </c>
    </row>
    <row r="69" spans="1:6" ht="16.149999999999999" customHeight="1" x14ac:dyDescent="0.2">
      <c r="A69" s="45">
        <f t="shared" si="13"/>
        <v>4</v>
      </c>
      <c r="B69" s="116" t="s">
        <v>150</v>
      </c>
      <c r="C69" s="94" t="s">
        <v>151</v>
      </c>
      <c r="D69" s="54"/>
      <c r="E69" s="54"/>
      <c r="F69" s="54"/>
    </row>
    <row r="70" spans="1:6" ht="15" customHeight="1" x14ac:dyDescent="0.2">
      <c r="A70" s="45">
        <f t="shared" si="13"/>
        <v>4</v>
      </c>
      <c r="B70" s="116" t="s">
        <v>152</v>
      </c>
      <c r="C70" s="94" t="s">
        <v>153</v>
      </c>
      <c r="D70" s="54"/>
      <c r="E70" s="54"/>
      <c r="F70" s="54"/>
    </row>
    <row r="71" spans="1:6" ht="24" customHeight="1" x14ac:dyDescent="0.2">
      <c r="A71" s="45">
        <f t="shared" si="13"/>
        <v>2</v>
      </c>
      <c r="B71" s="114" t="s">
        <v>154</v>
      </c>
      <c r="C71" s="92" t="s">
        <v>155</v>
      </c>
      <c r="D71" s="52">
        <f>D72+D74+D83+D85+D88+D90</f>
        <v>233150</v>
      </c>
      <c r="E71" s="52">
        <f t="shared" ref="E71:F71" si="22">E72+E74+E83+E85+E88+E90</f>
        <v>39738</v>
      </c>
      <c r="F71" s="52">
        <f t="shared" si="22"/>
        <v>39738</v>
      </c>
    </row>
    <row r="72" spans="1:6" ht="19.5" customHeight="1" x14ac:dyDescent="0.2">
      <c r="A72" s="45">
        <f t="shared" si="13"/>
        <v>3</v>
      </c>
      <c r="B72" s="115" t="s">
        <v>156</v>
      </c>
      <c r="C72" s="93" t="s">
        <v>157</v>
      </c>
      <c r="D72" s="53">
        <f>D73</f>
        <v>0</v>
      </c>
      <c r="E72" s="53">
        <f t="shared" ref="E72:F72" si="23">E73</f>
        <v>0</v>
      </c>
      <c r="F72" s="53">
        <f t="shared" si="23"/>
        <v>0</v>
      </c>
    </row>
    <row r="73" spans="1:6" ht="16.5" customHeight="1" x14ac:dyDescent="0.2">
      <c r="A73" s="45">
        <f t="shared" si="13"/>
        <v>4</v>
      </c>
      <c r="B73" s="116" t="s">
        <v>158</v>
      </c>
      <c r="C73" s="94" t="s">
        <v>159</v>
      </c>
      <c r="D73" s="54"/>
      <c r="E73" s="54"/>
      <c r="F73" s="54"/>
    </row>
    <row r="74" spans="1:6" ht="18.75" customHeight="1" x14ac:dyDescent="0.2">
      <c r="A74" s="45">
        <f t="shared" si="13"/>
        <v>3</v>
      </c>
      <c r="B74" s="115" t="s">
        <v>160</v>
      </c>
      <c r="C74" s="93" t="s">
        <v>28</v>
      </c>
      <c r="D74" s="53">
        <f>SUM(D75:D82)</f>
        <v>233150</v>
      </c>
      <c r="E74" s="53">
        <f t="shared" ref="E74:F74" si="24">SUM(E75:E82)</f>
        <v>39738</v>
      </c>
      <c r="F74" s="53">
        <f t="shared" si="24"/>
        <v>39738</v>
      </c>
    </row>
    <row r="75" spans="1:6" ht="16.5" customHeight="1" x14ac:dyDescent="0.2">
      <c r="A75" s="45">
        <f t="shared" si="13"/>
        <v>4</v>
      </c>
      <c r="B75" s="116" t="s">
        <v>161</v>
      </c>
      <c r="C75" s="94" t="s">
        <v>162</v>
      </c>
      <c r="D75" s="54">
        <v>16138</v>
      </c>
      <c r="E75" s="54">
        <v>39738</v>
      </c>
      <c r="F75" s="54">
        <v>39738</v>
      </c>
    </row>
    <row r="76" spans="1:6" ht="16.5" customHeight="1" x14ac:dyDescent="0.2">
      <c r="A76" s="45">
        <f t="shared" si="13"/>
        <v>4</v>
      </c>
      <c r="B76" s="116" t="s">
        <v>163</v>
      </c>
      <c r="C76" s="94" t="s">
        <v>164</v>
      </c>
      <c r="D76" s="54">
        <v>3000</v>
      </c>
      <c r="E76" s="54"/>
      <c r="F76" s="54"/>
    </row>
    <row r="77" spans="1:6" ht="16.5" customHeight="1" x14ac:dyDescent="0.2">
      <c r="A77" s="45">
        <f t="shared" si="13"/>
        <v>4</v>
      </c>
      <c r="B77" s="116" t="s">
        <v>165</v>
      </c>
      <c r="C77" s="94" t="s">
        <v>166</v>
      </c>
      <c r="D77" s="54"/>
      <c r="E77" s="54"/>
      <c r="F77" s="54"/>
    </row>
    <row r="78" spans="1:6" ht="16.5" customHeight="1" x14ac:dyDescent="0.2">
      <c r="B78" s="116">
        <v>4224</v>
      </c>
      <c r="C78" s="94" t="s">
        <v>361</v>
      </c>
      <c r="D78" s="54">
        <v>205677.5</v>
      </c>
      <c r="E78" s="54"/>
      <c r="F78" s="54"/>
    </row>
    <row r="79" spans="1:6" ht="16.5" customHeight="1" x14ac:dyDescent="0.2">
      <c r="A79" s="45">
        <f t="shared" si="13"/>
        <v>4</v>
      </c>
      <c r="B79" s="116" t="s">
        <v>167</v>
      </c>
      <c r="C79" s="94" t="s">
        <v>362</v>
      </c>
      <c r="D79" s="54">
        <v>1100</v>
      </c>
      <c r="E79" s="54"/>
      <c r="F79" s="54"/>
    </row>
    <row r="80" spans="1:6" ht="15" customHeight="1" x14ac:dyDescent="0.2">
      <c r="A80" s="45">
        <f t="shared" si="13"/>
        <v>4</v>
      </c>
      <c r="B80" s="116" t="s">
        <v>168</v>
      </c>
      <c r="C80" s="94" t="s">
        <v>169</v>
      </c>
      <c r="D80" s="54"/>
      <c r="E80" s="54"/>
      <c r="F80" s="54"/>
    </row>
    <row r="81" spans="1:6" ht="15" customHeight="1" x14ac:dyDescent="0.2">
      <c r="A81" s="45">
        <f t="shared" si="13"/>
        <v>4</v>
      </c>
      <c r="B81" s="116" t="s">
        <v>170</v>
      </c>
      <c r="C81" s="94" t="s">
        <v>171</v>
      </c>
      <c r="D81" s="54">
        <v>1234.5</v>
      </c>
      <c r="E81" s="54"/>
      <c r="F81" s="54"/>
    </row>
    <row r="82" spans="1:6" ht="15" customHeight="1" x14ac:dyDescent="0.2">
      <c r="A82" s="45">
        <f t="shared" si="13"/>
        <v>4</v>
      </c>
      <c r="B82" s="116" t="s">
        <v>172</v>
      </c>
      <c r="C82" s="94" t="s">
        <v>44</v>
      </c>
      <c r="D82" s="54">
        <v>6000</v>
      </c>
      <c r="E82" s="54"/>
      <c r="F82" s="54"/>
    </row>
    <row r="83" spans="1:6" ht="17.25" customHeight="1" x14ac:dyDescent="0.2">
      <c r="A83" s="45">
        <f t="shared" si="13"/>
        <v>3</v>
      </c>
      <c r="B83" s="115" t="s">
        <v>173</v>
      </c>
      <c r="C83" s="93" t="s">
        <v>174</v>
      </c>
      <c r="D83" s="53">
        <f>D84</f>
        <v>0</v>
      </c>
      <c r="E83" s="53">
        <f t="shared" ref="E83:F83" si="25">E84</f>
        <v>0</v>
      </c>
      <c r="F83" s="53">
        <f t="shared" si="25"/>
        <v>0</v>
      </c>
    </row>
    <row r="84" spans="1:6" ht="15" customHeight="1" x14ac:dyDescent="0.2">
      <c r="A84" s="45">
        <f t="shared" si="13"/>
        <v>4</v>
      </c>
      <c r="B84" s="116" t="s">
        <v>175</v>
      </c>
      <c r="C84" s="94" t="s">
        <v>176</v>
      </c>
      <c r="D84" s="54"/>
      <c r="E84" s="54"/>
      <c r="F84" s="54"/>
    </row>
    <row r="85" spans="1:6" ht="24.75" customHeight="1" x14ac:dyDescent="0.2">
      <c r="A85" s="45">
        <f t="shared" si="13"/>
        <v>3</v>
      </c>
      <c r="B85" s="115" t="s">
        <v>177</v>
      </c>
      <c r="C85" s="93" t="s">
        <v>31</v>
      </c>
      <c r="D85" s="53">
        <f>SUM(D86:D87)</f>
        <v>0</v>
      </c>
      <c r="E85" s="53">
        <f t="shared" ref="E85:F85" si="26">SUM(E86:E87)</f>
        <v>0</v>
      </c>
      <c r="F85" s="53">
        <f t="shared" si="26"/>
        <v>0</v>
      </c>
    </row>
    <row r="86" spans="1:6" ht="21" customHeight="1" x14ac:dyDescent="0.2">
      <c r="A86" s="45">
        <f t="shared" si="13"/>
        <v>4</v>
      </c>
      <c r="B86" s="116" t="s">
        <v>178</v>
      </c>
      <c r="C86" s="94" t="s">
        <v>179</v>
      </c>
      <c r="D86" s="54"/>
      <c r="E86" s="54"/>
      <c r="F86" s="54"/>
    </row>
    <row r="87" spans="1:6" ht="17.25" customHeight="1" x14ac:dyDescent="0.2">
      <c r="A87" s="45">
        <f t="shared" si="13"/>
        <v>4</v>
      </c>
      <c r="B87" s="116" t="s">
        <v>180</v>
      </c>
      <c r="C87" s="94" t="s">
        <v>181</v>
      </c>
      <c r="D87" s="54"/>
      <c r="E87" s="54"/>
      <c r="F87" s="54"/>
    </row>
    <row r="88" spans="1:6" ht="16.149999999999999" customHeight="1" x14ac:dyDescent="0.2">
      <c r="A88" s="45">
        <f t="shared" si="13"/>
        <v>3</v>
      </c>
      <c r="B88" s="115">
        <v>425</v>
      </c>
      <c r="C88" s="93" t="s">
        <v>182</v>
      </c>
      <c r="D88" s="53">
        <f>D89</f>
        <v>0</v>
      </c>
      <c r="E88" s="53">
        <f t="shared" ref="E88:F88" si="27">E89</f>
        <v>0</v>
      </c>
      <c r="F88" s="53">
        <f t="shared" si="27"/>
        <v>0</v>
      </c>
    </row>
    <row r="89" spans="1:6" ht="16.899999999999999" customHeight="1" x14ac:dyDescent="0.2">
      <c r="A89" s="45">
        <f t="shared" si="13"/>
        <v>4</v>
      </c>
      <c r="B89" s="116" t="s">
        <v>183</v>
      </c>
      <c r="C89" s="94" t="s">
        <v>184</v>
      </c>
      <c r="D89" s="54"/>
      <c r="E89" s="54"/>
      <c r="F89" s="54"/>
    </row>
    <row r="90" spans="1:6" ht="17.25" customHeight="1" x14ac:dyDescent="0.2">
      <c r="A90" s="45">
        <f t="shared" si="13"/>
        <v>3</v>
      </c>
      <c r="B90" s="115" t="s">
        <v>185</v>
      </c>
      <c r="C90" s="93" t="s">
        <v>186</v>
      </c>
      <c r="D90" s="53">
        <f>SUM(D91:D93)</f>
        <v>0</v>
      </c>
      <c r="E90" s="53">
        <f t="shared" ref="E90:F90" si="28">SUM(E91:E93)</f>
        <v>0</v>
      </c>
      <c r="F90" s="53">
        <f t="shared" si="28"/>
        <v>0</v>
      </c>
    </row>
    <row r="91" spans="1:6" x14ac:dyDescent="0.2">
      <c r="A91" s="45">
        <f t="shared" si="13"/>
        <v>4</v>
      </c>
      <c r="B91" s="116" t="s">
        <v>187</v>
      </c>
      <c r="C91" s="94" t="s">
        <v>188</v>
      </c>
      <c r="D91" s="54"/>
      <c r="E91" s="54"/>
      <c r="F91" s="54"/>
    </row>
    <row r="92" spans="1:6" x14ac:dyDescent="0.2">
      <c r="A92" s="45">
        <f t="shared" si="13"/>
        <v>4</v>
      </c>
      <c r="B92" s="116" t="s">
        <v>189</v>
      </c>
      <c r="C92" s="94" t="s">
        <v>190</v>
      </c>
      <c r="D92" s="54"/>
      <c r="E92" s="54"/>
      <c r="F92" s="54"/>
    </row>
    <row r="93" spans="1:6" x14ac:dyDescent="0.2">
      <c r="A93" s="45">
        <f t="shared" si="13"/>
        <v>4</v>
      </c>
      <c r="B93" s="116" t="s">
        <v>191</v>
      </c>
      <c r="C93" s="94" t="s">
        <v>192</v>
      </c>
      <c r="D93" s="54"/>
      <c r="E93" s="54"/>
      <c r="F93" s="54"/>
    </row>
    <row r="94" spans="1:6" ht="25.5" x14ac:dyDescent="0.2">
      <c r="A94" s="45">
        <f t="shared" si="13"/>
        <v>2</v>
      </c>
      <c r="B94" s="114" t="s">
        <v>193</v>
      </c>
      <c r="C94" s="92" t="s">
        <v>194</v>
      </c>
      <c r="D94" s="52">
        <f>D95</f>
        <v>0</v>
      </c>
      <c r="E94" s="52">
        <f t="shared" ref="E94:F95" si="29">E95</f>
        <v>0</v>
      </c>
      <c r="F94" s="52">
        <f t="shared" si="29"/>
        <v>0</v>
      </c>
    </row>
    <row r="95" spans="1:6" ht="24" customHeight="1" x14ac:dyDescent="0.2">
      <c r="A95" s="45">
        <f t="shared" si="13"/>
        <v>3</v>
      </c>
      <c r="B95" s="115" t="s">
        <v>195</v>
      </c>
      <c r="C95" s="93" t="s">
        <v>196</v>
      </c>
      <c r="D95" s="53">
        <f>D96</f>
        <v>0</v>
      </c>
      <c r="E95" s="53">
        <f t="shared" si="29"/>
        <v>0</v>
      </c>
      <c r="F95" s="53">
        <f t="shared" si="29"/>
        <v>0</v>
      </c>
    </row>
    <row r="96" spans="1:6" ht="22.5" x14ac:dyDescent="0.2">
      <c r="A96" s="45">
        <f t="shared" si="13"/>
        <v>4</v>
      </c>
      <c r="B96" s="116" t="s">
        <v>197</v>
      </c>
      <c r="C96" s="94" t="s">
        <v>198</v>
      </c>
      <c r="D96" s="54"/>
      <c r="E96" s="54"/>
      <c r="F96" s="54"/>
    </row>
    <row r="97" spans="1:6" ht="27" customHeight="1" x14ac:dyDescent="0.2">
      <c r="A97" s="45">
        <f t="shared" si="13"/>
        <v>2</v>
      </c>
      <c r="B97" s="114" t="s">
        <v>199</v>
      </c>
      <c r="C97" s="92" t="s">
        <v>200</v>
      </c>
      <c r="D97" s="52">
        <f>D98</f>
        <v>0</v>
      </c>
      <c r="E97" s="52">
        <f t="shared" ref="E97:F98" si="30">E98</f>
        <v>0</v>
      </c>
      <c r="F97" s="52">
        <f t="shared" si="30"/>
        <v>0</v>
      </c>
    </row>
    <row r="98" spans="1:6" ht="16.5" customHeight="1" x14ac:dyDescent="0.2">
      <c r="A98" s="45">
        <f t="shared" si="13"/>
        <v>3</v>
      </c>
      <c r="B98" s="115" t="s">
        <v>201</v>
      </c>
      <c r="C98" s="93" t="s">
        <v>202</v>
      </c>
      <c r="D98" s="53">
        <f>D99</f>
        <v>0</v>
      </c>
      <c r="E98" s="53">
        <f t="shared" si="30"/>
        <v>0</v>
      </c>
      <c r="F98" s="53">
        <f t="shared" si="30"/>
        <v>0</v>
      </c>
    </row>
    <row r="99" spans="1:6" ht="16.149999999999999" customHeight="1" x14ac:dyDescent="0.2">
      <c r="A99" s="45">
        <f t="shared" si="13"/>
        <v>4</v>
      </c>
      <c r="B99" s="116" t="s">
        <v>203</v>
      </c>
      <c r="C99" s="94" t="s">
        <v>202</v>
      </c>
      <c r="D99" s="54"/>
      <c r="E99" s="54"/>
      <c r="F99" s="54"/>
    </row>
    <row r="100" spans="1:6" ht="25.5" x14ac:dyDescent="0.2">
      <c r="A100" s="45">
        <f t="shared" si="13"/>
        <v>2</v>
      </c>
      <c r="B100" s="114" t="s">
        <v>204</v>
      </c>
      <c r="C100" s="92" t="s">
        <v>205</v>
      </c>
      <c r="D100" s="52">
        <f>D101+D104</f>
        <v>354869</v>
      </c>
      <c r="E100" s="52">
        <f t="shared" ref="E100:F100" si="31">E101+E104</f>
        <v>106912</v>
      </c>
      <c r="F100" s="52">
        <f t="shared" si="31"/>
        <v>106912</v>
      </c>
    </row>
    <row r="101" spans="1:6" ht="16.5" customHeight="1" x14ac:dyDescent="0.2">
      <c r="A101" s="45">
        <f t="shared" si="13"/>
        <v>3</v>
      </c>
      <c r="B101" s="115" t="s">
        <v>206</v>
      </c>
      <c r="C101" s="93" t="s">
        <v>45</v>
      </c>
      <c r="D101" s="53">
        <f>D103+D102</f>
        <v>354869</v>
      </c>
      <c r="E101" s="53">
        <f t="shared" ref="E101:F101" si="32">E103</f>
        <v>106912</v>
      </c>
      <c r="F101" s="53">
        <f t="shared" si="32"/>
        <v>106912</v>
      </c>
    </row>
    <row r="102" spans="1:6" ht="26.25" customHeight="1" x14ac:dyDescent="0.2">
      <c r="B102" s="208">
        <v>4511</v>
      </c>
      <c r="C102" s="209" t="s">
        <v>360</v>
      </c>
      <c r="D102" s="54">
        <v>213000</v>
      </c>
      <c r="E102" s="54"/>
      <c r="F102" s="54"/>
    </row>
    <row r="103" spans="1:6" ht="17.25" customHeight="1" x14ac:dyDescent="0.2">
      <c r="A103" s="45">
        <f t="shared" si="13"/>
        <v>4</v>
      </c>
      <c r="B103" s="116" t="s">
        <v>207</v>
      </c>
      <c r="C103" s="94" t="s">
        <v>45</v>
      </c>
      <c r="D103" s="54">
        <v>141869</v>
      </c>
      <c r="E103" s="54">
        <v>106912</v>
      </c>
      <c r="F103" s="54">
        <v>106912</v>
      </c>
    </row>
    <row r="104" spans="1:6" ht="16.5" customHeight="1" x14ac:dyDescent="0.2">
      <c r="A104" s="45">
        <f t="shared" si="13"/>
        <v>3</v>
      </c>
      <c r="B104" s="115">
        <v>452</v>
      </c>
      <c r="C104" s="93" t="s">
        <v>208</v>
      </c>
      <c r="D104" s="53">
        <f>D105</f>
        <v>0</v>
      </c>
      <c r="E104" s="53">
        <f t="shared" ref="E104:F104" si="33">E105</f>
        <v>0</v>
      </c>
      <c r="F104" s="53">
        <f t="shared" si="33"/>
        <v>0</v>
      </c>
    </row>
    <row r="105" spans="1:6" ht="17.25" customHeight="1" x14ac:dyDescent="0.2">
      <c r="A105" s="45">
        <f t="shared" si="13"/>
        <v>4</v>
      </c>
      <c r="B105" s="116" t="s">
        <v>209</v>
      </c>
      <c r="C105" s="94" t="s">
        <v>208</v>
      </c>
      <c r="D105" s="54"/>
      <c r="E105" s="54"/>
      <c r="F105" s="54"/>
    </row>
    <row r="106" spans="1:6" ht="24" customHeight="1" x14ac:dyDescent="0.2">
      <c r="A106" s="45">
        <f t="shared" si="13"/>
        <v>1</v>
      </c>
      <c r="B106" s="114" t="s">
        <v>210</v>
      </c>
      <c r="C106" s="92" t="s">
        <v>211</v>
      </c>
      <c r="D106" s="52">
        <f>D107+D110</f>
        <v>0</v>
      </c>
      <c r="E106" s="52">
        <f t="shared" ref="E106:F106" si="34">E107+E110</f>
        <v>0</v>
      </c>
      <c r="F106" s="52">
        <f t="shared" si="34"/>
        <v>0</v>
      </c>
    </row>
    <row r="107" spans="1:6" ht="15.75" customHeight="1" x14ac:dyDescent="0.2">
      <c r="A107" s="45">
        <f t="shared" si="13"/>
        <v>2</v>
      </c>
      <c r="B107" s="114" t="s">
        <v>212</v>
      </c>
      <c r="C107" s="92" t="s">
        <v>213</v>
      </c>
      <c r="D107" s="52">
        <f>D108</f>
        <v>0</v>
      </c>
      <c r="E107" s="52">
        <f t="shared" ref="E107:F108" si="35">E108</f>
        <v>0</v>
      </c>
      <c r="F107" s="52">
        <f t="shared" si="35"/>
        <v>0</v>
      </c>
    </row>
    <row r="108" spans="1:6" ht="24" customHeight="1" x14ac:dyDescent="0.2">
      <c r="A108" s="45">
        <f t="shared" si="13"/>
        <v>3</v>
      </c>
      <c r="B108" s="115" t="s">
        <v>214</v>
      </c>
      <c r="C108" s="93" t="s">
        <v>215</v>
      </c>
      <c r="D108" s="53">
        <f>D109</f>
        <v>0</v>
      </c>
      <c r="E108" s="53">
        <f t="shared" si="35"/>
        <v>0</v>
      </c>
      <c r="F108" s="53">
        <f t="shared" si="35"/>
        <v>0</v>
      </c>
    </row>
    <row r="109" spans="1:6" ht="21.75" customHeight="1" x14ac:dyDescent="0.2">
      <c r="A109" s="45">
        <f t="shared" si="13"/>
        <v>4</v>
      </c>
      <c r="B109" s="116" t="s">
        <v>216</v>
      </c>
      <c r="C109" s="94" t="s">
        <v>215</v>
      </c>
      <c r="D109" s="53"/>
      <c r="E109" s="53"/>
      <c r="F109" s="53"/>
    </row>
    <row r="110" spans="1:6" ht="24.75" customHeight="1" x14ac:dyDescent="0.2">
      <c r="A110" s="45">
        <f t="shared" si="13"/>
        <v>2</v>
      </c>
      <c r="B110" s="114" t="s">
        <v>217</v>
      </c>
      <c r="C110" s="92" t="s">
        <v>218</v>
      </c>
      <c r="D110" s="53">
        <f>D111</f>
        <v>0</v>
      </c>
      <c r="E110" s="53">
        <f t="shared" ref="E110:F111" si="36">E111</f>
        <v>0</v>
      </c>
      <c r="F110" s="53">
        <f t="shared" si="36"/>
        <v>0</v>
      </c>
    </row>
    <row r="111" spans="1:6" ht="36" x14ac:dyDescent="0.2">
      <c r="A111" s="45">
        <f t="shared" si="13"/>
        <v>3</v>
      </c>
      <c r="B111" s="115" t="s">
        <v>219</v>
      </c>
      <c r="C111" s="93" t="s">
        <v>220</v>
      </c>
      <c r="D111" s="53">
        <f>D112</f>
        <v>0</v>
      </c>
      <c r="E111" s="53">
        <f t="shared" si="36"/>
        <v>0</v>
      </c>
      <c r="F111" s="53">
        <f t="shared" si="36"/>
        <v>0</v>
      </c>
    </row>
    <row r="112" spans="1:6" ht="22.5" x14ac:dyDescent="0.2">
      <c r="A112" s="45">
        <f t="shared" si="13"/>
        <v>4</v>
      </c>
      <c r="B112" s="187" t="s">
        <v>221</v>
      </c>
      <c r="C112" s="188" t="s">
        <v>222</v>
      </c>
      <c r="D112" s="189"/>
      <c r="E112" s="189"/>
      <c r="F112" s="189"/>
    </row>
    <row r="113" spans="2:6" ht="12.75" x14ac:dyDescent="0.2">
      <c r="B113" s="190"/>
      <c r="C113" s="194" t="s">
        <v>321</v>
      </c>
      <c r="D113" s="195">
        <f>D106+D64+D3</f>
        <v>10094137</v>
      </c>
      <c r="E113" s="195">
        <f>E106+E64+E3</f>
        <v>9855940</v>
      </c>
      <c r="F113" s="195">
        <f>F64+F3+D106</f>
        <v>9855940</v>
      </c>
    </row>
    <row r="114" spans="2:6" x14ac:dyDescent="0.2">
      <c r="B114" s="191"/>
      <c r="C114" s="192"/>
      <c r="D114" s="193"/>
      <c r="E114" s="193"/>
      <c r="F114" s="193"/>
    </row>
    <row r="115" spans="2:6" x14ac:dyDescent="0.2">
      <c r="B115" s="191"/>
      <c r="C115" s="192"/>
      <c r="D115" s="193"/>
      <c r="E115" s="193"/>
      <c r="F115" s="193"/>
    </row>
  </sheetData>
  <autoFilter ref="A2:F112"/>
  <mergeCells count="1">
    <mergeCell ref="C1:F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5"/>
  <sheetViews>
    <sheetView zoomScaleNormal="100" workbookViewId="0">
      <selection activeCell="B16" sqref="B16"/>
    </sheetView>
  </sheetViews>
  <sheetFormatPr defaultColWidth="11.42578125" defaultRowHeight="12.75" x14ac:dyDescent="0.2"/>
  <cols>
    <col min="1" max="1" width="16" style="12" customWidth="1"/>
    <col min="2" max="2" width="15.5703125" style="12" customWidth="1"/>
    <col min="3" max="3" width="13.140625" style="12" customWidth="1"/>
    <col min="4" max="4" width="15" style="12" customWidth="1"/>
    <col min="5" max="5" width="15.7109375" style="24" customWidth="1"/>
    <col min="6" max="6" width="13.7109375" style="32" customWidth="1"/>
    <col min="7" max="7" width="13.140625" style="32" customWidth="1"/>
    <col min="8" max="9" width="17.140625" style="32" customWidth="1"/>
    <col min="10" max="10" width="17.5703125" style="32" customWidth="1"/>
    <col min="11" max="11" width="7.85546875" style="32" customWidth="1"/>
    <col min="12" max="12" width="14.28515625" style="32" customWidth="1"/>
    <col min="13" max="13" width="7.85546875" style="32" customWidth="1"/>
    <col min="14" max="16384" width="11.42578125" style="32"/>
  </cols>
  <sheetData>
    <row r="1" spans="1:10" ht="21" customHeight="1" thickBot="1" x14ac:dyDescent="0.25">
      <c r="A1" s="253" t="s">
        <v>341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s="1" customFormat="1" ht="27" customHeight="1" thickBot="1" x14ac:dyDescent="0.25">
      <c r="A2" s="30" t="s">
        <v>7</v>
      </c>
      <c r="B2" s="244" t="s">
        <v>322</v>
      </c>
      <c r="C2" s="245"/>
      <c r="D2" s="246"/>
      <c r="E2" s="246"/>
      <c r="F2" s="246"/>
      <c r="G2" s="246"/>
      <c r="H2" s="246"/>
      <c r="I2" s="246"/>
      <c r="J2" s="247"/>
    </row>
    <row r="3" spans="1:10" s="1" customFormat="1" ht="67.5" customHeight="1" x14ac:dyDescent="0.2">
      <c r="A3" s="100" t="s">
        <v>8</v>
      </c>
      <c r="B3" s="257" t="s">
        <v>340</v>
      </c>
      <c r="C3" s="258"/>
      <c r="D3" s="102" t="s">
        <v>291</v>
      </c>
      <c r="E3" s="102" t="s">
        <v>292</v>
      </c>
      <c r="F3" s="102" t="s">
        <v>11</v>
      </c>
      <c r="G3" s="102" t="s">
        <v>12</v>
      </c>
      <c r="H3" s="102" t="s">
        <v>13</v>
      </c>
      <c r="I3" s="103" t="s">
        <v>14</v>
      </c>
      <c r="J3" s="103" t="s">
        <v>307</v>
      </c>
    </row>
    <row r="4" spans="1:10" s="110" customFormat="1" ht="39" thickBot="1" x14ac:dyDescent="0.25">
      <c r="A4" s="178"/>
      <c r="B4" s="109" t="s">
        <v>343</v>
      </c>
      <c r="C4" s="109" t="s">
        <v>345</v>
      </c>
      <c r="D4" s="107">
        <v>3212</v>
      </c>
      <c r="E4" s="108">
        <v>4212</v>
      </c>
      <c r="F4" s="106">
        <v>5212</v>
      </c>
      <c r="G4" s="106">
        <v>6212</v>
      </c>
      <c r="H4" s="106">
        <v>7312</v>
      </c>
      <c r="I4" s="106">
        <v>8312</v>
      </c>
      <c r="J4" s="106">
        <v>6821201</v>
      </c>
    </row>
    <row r="5" spans="1:10" s="110" customFormat="1" x14ac:dyDescent="0.2">
      <c r="A5" s="179">
        <v>63221</v>
      </c>
      <c r="B5" s="177"/>
      <c r="C5" s="177"/>
      <c r="D5" s="173"/>
      <c r="E5" s="174"/>
      <c r="F5" s="7"/>
      <c r="G5" s="175"/>
      <c r="H5" s="176"/>
      <c r="I5" s="176"/>
      <c r="J5" s="180"/>
    </row>
    <row r="6" spans="1:10" s="110" customFormat="1" x14ac:dyDescent="0.2">
      <c r="A6" s="181">
        <v>63613</v>
      </c>
      <c r="B6" s="177"/>
      <c r="C6" s="177"/>
      <c r="D6" s="173"/>
      <c r="E6" s="174"/>
      <c r="F6" s="7">
        <v>15000</v>
      </c>
      <c r="G6" s="175"/>
      <c r="H6" s="176"/>
      <c r="I6" s="176"/>
      <c r="J6" s="175"/>
    </row>
    <row r="7" spans="1:10" s="1" customFormat="1" x14ac:dyDescent="0.2">
      <c r="A7" s="5">
        <v>64132</v>
      </c>
      <c r="B7" s="6"/>
      <c r="C7" s="6"/>
      <c r="D7" s="7">
        <v>138</v>
      </c>
      <c r="E7" s="7"/>
      <c r="F7" s="7"/>
      <c r="G7" s="7"/>
      <c r="H7" s="8"/>
      <c r="I7" s="8"/>
      <c r="J7" s="7"/>
    </row>
    <row r="8" spans="1:10" s="1" customFormat="1" x14ac:dyDescent="0.2">
      <c r="A8" s="5">
        <v>64143</v>
      </c>
      <c r="B8" s="6"/>
      <c r="C8" s="6"/>
      <c r="D8" s="7"/>
      <c r="E8" s="7"/>
      <c r="F8" s="7"/>
      <c r="G8" s="7"/>
      <c r="H8" s="8"/>
      <c r="I8" s="8"/>
      <c r="J8" s="9"/>
    </row>
    <row r="9" spans="1:10" s="1" customFormat="1" x14ac:dyDescent="0.2">
      <c r="A9" s="5">
        <v>72111</v>
      </c>
      <c r="B9" s="6"/>
      <c r="C9" s="6"/>
      <c r="D9" s="7"/>
      <c r="E9" s="7"/>
      <c r="F9" s="7"/>
      <c r="G9" s="7"/>
      <c r="H9" s="8">
        <v>1600</v>
      </c>
      <c r="I9" s="8"/>
      <c r="J9" s="9"/>
    </row>
    <row r="10" spans="1:10" s="1" customFormat="1" x14ac:dyDescent="0.2">
      <c r="A10" s="5">
        <v>65264</v>
      </c>
      <c r="B10" s="6"/>
      <c r="C10" s="6"/>
      <c r="D10" s="7"/>
      <c r="E10" s="7">
        <v>5809860</v>
      </c>
      <c r="F10" s="7"/>
      <c r="G10" s="7"/>
      <c r="H10" s="8"/>
      <c r="I10" s="8"/>
      <c r="J10" s="9">
        <v>2060</v>
      </c>
    </row>
    <row r="11" spans="1:10" s="1" customFormat="1" x14ac:dyDescent="0.2">
      <c r="A11" s="5">
        <v>65267</v>
      </c>
      <c r="B11" s="6"/>
      <c r="C11" s="6"/>
      <c r="D11" s="7"/>
      <c r="E11" s="7"/>
      <c r="F11" s="7"/>
      <c r="G11" s="7"/>
      <c r="H11" s="8">
        <v>3400</v>
      </c>
      <c r="I11" s="8"/>
      <c r="J11" s="9"/>
    </row>
    <row r="12" spans="1:10" s="1" customFormat="1" x14ac:dyDescent="0.2">
      <c r="A12" s="5">
        <v>66314</v>
      </c>
      <c r="B12" s="6"/>
      <c r="C12" s="6"/>
      <c r="D12" s="7"/>
      <c r="E12" s="7"/>
      <c r="F12" s="7"/>
      <c r="G12" s="7">
        <v>7768</v>
      </c>
      <c r="H12" s="8"/>
      <c r="I12" s="8"/>
      <c r="J12" s="9"/>
    </row>
    <row r="13" spans="1:10" s="1" customFormat="1" x14ac:dyDescent="0.2">
      <c r="A13" s="5">
        <v>66324</v>
      </c>
      <c r="B13" s="6"/>
      <c r="C13" s="6"/>
      <c r="D13" s="7"/>
      <c r="E13" s="7"/>
      <c r="F13" s="7"/>
      <c r="G13" s="7">
        <v>1100</v>
      </c>
      <c r="H13" s="8"/>
      <c r="I13" s="8"/>
      <c r="J13" s="9"/>
    </row>
    <row r="14" spans="1:10" s="1" customFormat="1" x14ac:dyDescent="0.2">
      <c r="A14" s="5">
        <v>66151</v>
      </c>
      <c r="B14" s="6"/>
      <c r="C14" s="6"/>
      <c r="D14" s="7">
        <v>20000</v>
      </c>
      <c r="E14" s="7"/>
      <c r="F14" s="7"/>
      <c r="G14" s="7"/>
      <c r="H14" s="8"/>
      <c r="I14" s="8"/>
      <c r="J14" s="9"/>
    </row>
    <row r="15" spans="1:10" s="1" customFormat="1" x14ac:dyDescent="0.2">
      <c r="A15" s="5">
        <v>67111</v>
      </c>
      <c r="B15" s="6">
        <v>380666</v>
      </c>
      <c r="C15" s="6">
        <v>3530698</v>
      </c>
      <c r="D15" s="7"/>
      <c r="E15" s="7"/>
      <c r="F15" s="7"/>
      <c r="G15" s="7"/>
      <c r="H15" s="8"/>
      <c r="I15" s="8"/>
      <c r="J15" s="9"/>
    </row>
    <row r="16" spans="1:10" s="1" customFormat="1" ht="13.5" thickBot="1" x14ac:dyDescent="0.25">
      <c r="A16" s="5">
        <v>67121</v>
      </c>
      <c r="B16" s="6">
        <v>100000</v>
      </c>
      <c r="C16" s="6">
        <v>248781</v>
      </c>
      <c r="D16" s="7"/>
      <c r="E16" s="7"/>
      <c r="F16" s="7"/>
      <c r="G16" s="7"/>
      <c r="H16" s="8"/>
      <c r="I16" s="8"/>
      <c r="J16" s="9"/>
    </row>
    <row r="17" spans="1:22" s="1" customFormat="1" ht="30" customHeight="1" thickBot="1" x14ac:dyDescent="0.25">
      <c r="A17" s="10" t="s">
        <v>15</v>
      </c>
      <c r="B17" s="147">
        <f t="shared" ref="B17:E17" si="0">SUM(B5:B16)</f>
        <v>480666</v>
      </c>
      <c r="C17" s="147">
        <f t="shared" si="0"/>
        <v>3779479</v>
      </c>
      <c r="D17" s="147">
        <f t="shared" si="0"/>
        <v>20138</v>
      </c>
      <c r="E17" s="147">
        <f t="shared" si="0"/>
        <v>5809860</v>
      </c>
      <c r="F17" s="147">
        <f>SUM(F5:F16)</f>
        <v>15000</v>
      </c>
      <c r="G17" s="147">
        <f>SUM(G7:G16)</f>
        <v>8868</v>
      </c>
      <c r="H17" s="147">
        <f>SUM(H7:H16)</f>
        <v>5000</v>
      </c>
      <c r="I17" s="147"/>
      <c r="J17" s="147">
        <v>2060</v>
      </c>
    </row>
    <row r="18" spans="1:22" s="1" customFormat="1" ht="17.25" customHeight="1" thickBot="1" x14ac:dyDescent="0.25">
      <c r="A18" s="146"/>
      <c r="B18" s="259">
        <f>B17+C17</f>
        <v>4260145</v>
      </c>
      <c r="C18" s="260"/>
      <c r="D18" s="148"/>
      <c r="E18" s="148"/>
      <c r="F18" s="148"/>
      <c r="G18" s="148"/>
      <c r="H18" s="148"/>
      <c r="I18" s="148"/>
      <c r="J18" s="148"/>
    </row>
    <row r="19" spans="1:22" s="1" customFormat="1" ht="28.5" customHeight="1" thickBot="1" x14ac:dyDescent="0.25">
      <c r="A19" s="10" t="s">
        <v>306</v>
      </c>
      <c r="B19" s="254">
        <f>B17+D17+E17+F17+G17+H17+J17+C17</f>
        <v>10121071</v>
      </c>
      <c r="C19" s="255"/>
      <c r="D19" s="255"/>
      <c r="E19" s="255"/>
      <c r="F19" s="255"/>
      <c r="G19" s="255"/>
      <c r="H19" s="255"/>
      <c r="I19" s="255"/>
      <c r="J19" s="256"/>
    </row>
    <row r="20" spans="1:22" ht="24" customHeight="1" thickBot="1" x14ac:dyDescent="0.25">
      <c r="A20" s="31" t="s">
        <v>7</v>
      </c>
      <c r="B20" s="244" t="s">
        <v>337</v>
      </c>
      <c r="C20" s="245"/>
      <c r="D20" s="246"/>
      <c r="E20" s="246"/>
      <c r="F20" s="246"/>
      <c r="G20" s="246"/>
      <c r="H20" s="246"/>
      <c r="I20" s="246"/>
      <c r="J20" s="247"/>
    </row>
    <row r="21" spans="1:22" ht="64.5" customHeight="1" x14ac:dyDescent="0.2">
      <c r="A21" s="104" t="s">
        <v>8</v>
      </c>
      <c r="B21" s="257" t="s">
        <v>340</v>
      </c>
      <c r="C21" s="258"/>
      <c r="D21" s="102" t="s">
        <v>9</v>
      </c>
      <c r="E21" s="102" t="s">
        <v>10</v>
      </c>
      <c r="F21" s="102" t="s">
        <v>11</v>
      </c>
      <c r="G21" s="102" t="s">
        <v>12</v>
      </c>
      <c r="H21" s="102" t="s">
        <v>13</v>
      </c>
      <c r="I21" s="103" t="s">
        <v>14</v>
      </c>
      <c r="J21" s="103" t="s">
        <v>307</v>
      </c>
    </row>
    <row r="22" spans="1:22" s="99" customFormat="1" ht="38.25" x14ac:dyDescent="0.2">
      <c r="A22" s="105"/>
      <c r="B22" s="106" t="s">
        <v>343</v>
      </c>
      <c r="C22" s="106" t="s">
        <v>345</v>
      </c>
      <c r="D22" s="107">
        <v>3212</v>
      </c>
      <c r="E22" s="108">
        <v>4212</v>
      </c>
      <c r="F22" s="106">
        <v>5212</v>
      </c>
      <c r="G22" s="106">
        <v>6212</v>
      </c>
      <c r="H22" s="106">
        <v>7312</v>
      </c>
      <c r="I22" s="106">
        <v>8312</v>
      </c>
      <c r="J22" s="106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s="27" customFormat="1" x14ac:dyDescent="0.2">
      <c r="A23" s="182">
        <v>63613</v>
      </c>
      <c r="B23" s="172"/>
      <c r="C23" s="172"/>
      <c r="D23" s="173"/>
      <c r="E23" s="174"/>
      <c r="F23" s="183">
        <v>15000</v>
      </c>
      <c r="G23" s="175"/>
      <c r="H23" s="176"/>
      <c r="I23" s="176"/>
      <c r="J23" s="180"/>
    </row>
    <row r="24" spans="1:22" x14ac:dyDescent="0.2">
      <c r="A24" s="5">
        <v>64132</v>
      </c>
      <c r="B24" s="6"/>
      <c r="C24" s="6"/>
      <c r="D24" s="7">
        <v>138</v>
      </c>
      <c r="E24" s="7"/>
      <c r="F24" s="7"/>
      <c r="G24" s="7"/>
      <c r="H24" s="8"/>
      <c r="I24" s="8"/>
      <c r="J24" s="9"/>
    </row>
    <row r="25" spans="1:22" s="164" customFormat="1" x14ac:dyDescent="0.2">
      <c r="A25" s="5">
        <v>64143</v>
      </c>
      <c r="B25" s="6"/>
      <c r="C25" s="6"/>
      <c r="D25" s="7"/>
      <c r="E25" s="7"/>
      <c r="F25" s="7"/>
      <c r="G25" s="7"/>
      <c r="H25" s="8"/>
      <c r="I25" s="8"/>
      <c r="J25" s="9"/>
    </row>
    <row r="26" spans="1:22" x14ac:dyDescent="0.2">
      <c r="A26" s="5">
        <v>64225</v>
      </c>
      <c r="B26" s="6"/>
      <c r="C26" s="6"/>
      <c r="D26" s="7"/>
      <c r="E26" s="7"/>
      <c r="F26" s="7"/>
      <c r="G26" s="7"/>
      <c r="H26" s="8"/>
      <c r="I26" s="8"/>
      <c r="J26" s="9"/>
    </row>
    <row r="27" spans="1:22" x14ac:dyDescent="0.2">
      <c r="A27" s="5">
        <v>65264</v>
      </c>
      <c r="B27" s="6"/>
      <c r="C27" s="6"/>
      <c r="D27" s="7"/>
      <c r="E27" s="7">
        <v>5782926</v>
      </c>
      <c r="F27" s="7"/>
      <c r="G27" s="7"/>
      <c r="H27" s="8"/>
      <c r="I27" s="8"/>
      <c r="J27" s="9"/>
    </row>
    <row r="28" spans="1:22" s="207" customFormat="1" x14ac:dyDescent="0.2">
      <c r="A28" s="5">
        <v>72111</v>
      </c>
      <c r="B28" s="6"/>
      <c r="C28" s="6"/>
      <c r="D28" s="7"/>
      <c r="E28" s="7"/>
      <c r="F28" s="7"/>
      <c r="G28" s="7"/>
      <c r="H28" s="8">
        <v>1600</v>
      </c>
      <c r="I28" s="8"/>
      <c r="J28" s="9"/>
    </row>
    <row r="29" spans="1:22" x14ac:dyDescent="0.2">
      <c r="A29" s="5">
        <v>65267</v>
      </c>
      <c r="B29" s="6"/>
      <c r="C29" s="6"/>
      <c r="D29" s="7"/>
      <c r="E29" s="7"/>
      <c r="F29" s="7"/>
      <c r="G29" s="7"/>
      <c r="H29" s="8">
        <v>8000</v>
      </c>
      <c r="I29" s="8"/>
      <c r="J29" s="9"/>
    </row>
    <row r="30" spans="1:22" x14ac:dyDescent="0.2">
      <c r="A30" s="5">
        <v>66151</v>
      </c>
      <c r="B30" s="6"/>
      <c r="C30" s="6"/>
      <c r="D30" s="7">
        <v>30000</v>
      </c>
      <c r="E30" s="7"/>
      <c r="F30" s="7"/>
      <c r="G30" s="7"/>
      <c r="H30" s="8"/>
      <c r="I30" s="8"/>
      <c r="J30" s="9"/>
    </row>
    <row r="31" spans="1:22" x14ac:dyDescent="0.2">
      <c r="A31" s="5">
        <v>67111</v>
      </c>
      <c r="B31" s="6">
        <v>80666</v>
      </c>
      <c r="C31" s="6">
        <v>3830698</v>
      </c>
      <c r="D31" s="7"/>
      <c r="E31" s="7"/>
      <c r="F31" s="7"/>
      <c r="G31" s="7"/>
      <c r="H31" s="8"/>
      <c r="I31" s="8"/>
      <c r="J31" s="9"/>
    </row>
    <row r="32" spans="1:22" ht="13.5" thickBot="1" x14ac:dyDescent="0.25">
      <c r="A32" s="5">
        <v>67121</v>
      </c>
      <c r="B32" s="6"/>
      <c r="C32" s="6">
        <v>106912</v>
      </c>
      <c r="D32" s="7"/>
      <c r="E32" s="7"/>
      <c r="F32" s="7"/>
      <c r="G32" s="7"/>
      <c r="H32" s="8"/>
      <c r="I32" s="8"/>
      <c r="J32" s="9"/>
    </row>
    <row r="33" spans="1:10" s="1" customFormat="1" ht="25.5" customHeight="1" thickBot="1" x14ac:dyDescent="0.25">
      <c r="A33" s="10" t="s">
        <v>15</v>
      </c>
      <c r="B33" s="11">
        <f t="shared" ref="B33:E33" si="1">SUM(B23:B32)</f>
        <v>80666</v>
      </c>
      <c r="C33" s="11">
        <f t="shared" si="1"/>
        <v>3937610</v>
      </c>
      <c r="D33" s="11">
        <f t="shared" si="1"/>
        <v>30138</v>
      </c>
      <c r="E33" s="11">
        <f t="shared" si="1"/>
        <v>5782926</v>
      </c>
      <c r="F33" s="11">
        <f>SUM(F23:F32)</f>
        <v>15000</v>
      </c>
      <c r="G33" s="11">
        <f t="shared" ref="G33:J33" si="2">SUM(G24:G32)</f>
        <v>0</v>
      </c>
      <c r="H33" s="11">
        <f t="shared" si="2"/>
        <v>9600</v>
      </c>
      <c r="I33" s="11"/>
      <c r="J33" s="11">
        <f t="shared" si="2"/>
        <v>0</v>
      </c>
    </row>
    <row r="34" spans="1:10" s="1" customFormat="1" ht="28.5" customHeight="1" thickBot="1" x14ac:dyDescent="0.25">
      <c r="A34" s="10" t="s">
        <v>315</v>
      </c>
      <c r="B34" s="250">
        <f>B33+D33+E33+F33+G33+H33+J33+C33</f>
        <v>9855940</v>
      </c>
      <c r="C34" s="251"/>
      <c r="D34" s="251"/>
      <c r="E34" s="251"/>
      <c r="F34" s="251"/>
      <c r="G34" s="251"/>
      <c r="H34" s="251"/>
      <c r="I34" s="251"/>
      <c r="J34" s="252"/>
    </row>
    <row r="35" spans="1:10" ht="13.5" thickBot="1" x14ac:dyDescent="0.25">
      <c r="E35" s="60"/>
      <c r="F35" s="61"/>
    </row>
    <row r="36" spans="1:10" ht="26.25" thickBot="1" x14ac:dyDescent="0.25">
      <c r="A36" s="31" t="s">
        <v>7</v>
      </c>
      <c r="B36" s="244" t="s">
        <v>363</v>
      </c>
      <c r="C36" s="245"/>
      <c r="D36" s="246"/>
      <c r="E36" s="246"/>
      <c r="F36" s="246"/>
      <c r="G36" s="246"/>
      <c r="H36" s="246"/>
      <c r="I36" s="246"/>
      <c r="J36" s="247"/>
    </row>
    <row r="37" spans="1:10" ht="76.5" x14ac:dyDescent="0.2">
      <c r="A37" s="104" t="s">
        <v>8</v>
      </c>
      <c r="B37" s="257" t="s">
        <v>340</v>
      </c>
      <c r="C37" s="258"/>
      <c r="D37" s="102" t="s">
        <v>9</v>
      </c>
      <c r="E37" s="102" t="s">
        <v>10</v>
      </c>
      <c r="F37" s="102" t="s">
        <v>11</v>
      </c>
      <c r="G37" s="102" t="s">
        <v>12</v>
      </c>
      <c r="H37" s="102" t="s">
        <v>13</v>
      </c>
      <c r="I37" s="103" t="s">
        <v>14</v>
      </c>
      <c r="J37" s="103" t="s">
        <v>307</v>
      </c>
    </row>
    <row r="38" spans="1:10" ht="38.25" x14ac:dyDescent="0.2">
      <c r="A38" s="101"/>
      <c r="B38" s="106" t="s">
        <v>343</v>
      </c>
      <c r="C38" s="106" t="s">
        <v>344</v>
      </c>
      <c r="D38" s="107">
        <v>3212</v>
      </c>
      <c r="E38" s="108">
        <v>4212</v>
      </c>
      <c r="F38" s="106">
        <v>5212</v>
      </c>
      <c r="G38" s="106">
        <v>6212</v>
      </c>
      <c r="H38" s="106">
        <v>7312</v>
      </c>
      <c r="I38" s="106">
        <v>8312</v>
      </c>
      <c r="J38" s="106"/>
    </row>
    <row r="39" spans="1:10" x14ac:dyDescent="0.2">
      <c r="A39" s="5">
        <v>64132</v>
      </c>
      <c r="B39" s="172"/>
      <c r="C39" s="172"/>
      <c r="D39" s="173"/>
      <c r="E39" s="174"/>
      <c r="F39" s="183">
        <v>15000</v>
      </c>
      <c r="G39" s="175"/>
      <c r="H39" s="176"/>
      <c r="I39" s="176"/>
      <c r="J39" s="9"/>
    </row>
    <row r="40" spans="1:10" s="164" customFormat="1" x14ac:dyDescent="0.2">
      <c r="A40" s="5">
        <v>64143</v>
      </c>
      <c r="B40" s="6"/>
      <c r="C40" s="6"/>
      <c r="D40" s="7">
        <v>138</v>
      </c>
      <c r="E40" s="7"/>
      <c r="F40" s="7"/>
      <c r="G40" s="7"/>
      <c r="H40" s="8"/>
      <c r="I40" s="8"/>
      <c r="J40" s="9"/>
    </row>
    <row r="41" spans="1:10" x14ac:dyDescent="0.2">
      <c r="A41" s="5">
        <v>64225</v>
      </c>
      <c r="B41" s="6"/>
      <c r="C41" s="6"/>
      <c r="D41" s="7"/>
      <c r="E41" s="7"/>
      <c r="F41" s="7"/>
      <c r="G41" s="7"/>
      <c r="H41" s="8"/>
      <c r="I41" s="8"/>
      <c r="J41" s="9"/>
    </row>
    <row r="42" spans="1:10" x14ac:dyDescent="0.2">
      <c r="A42" s="5">
        <v>65264</v>
      </c>
      <c r="B42" s="6"/>
      <c r="C42" s="6"/>
      <c r="D42" s="7"/>
      <c r="E42" s="7"/>
      <c r="F42" s="7"/>
      <c r="G42" s="7"/>
      <c r="H42" s="8"/>
      <c r="I42" s="8"/>
      <c r="J42" s="9"/>
    </row>
    <row r="43" spans="1:10" x14ac:dyDescent="0.2">
      <c r="A43" s="5">
        <v>65267</v>
      </c>
      <c r="B43" s="6"/>
      <c r="C43" s="6"/>
      <c r="D43" s="7"/>
      <c r="E43" s="7">
        <v>5782926</v>
      </c>
      <c r="F43" s="7"/>
      <c r="G43" s="7"/>
      <c r="H43" s="8"/>
      <c r="I43" s="8"/>
      <c r="J43" s="9"/>
    </row>
    <row r="44" spans="1:10" x14ac:dyDescent="0.2">
      <c r="A44" s="5">
        <v>66151</v>
      </c>
      <c r="B44" s="6"/>
      <c r="C44" s="6"/>
      <c r="D44" s="7"/>
      <c r="E44" s="7"/>
      <c r="F44" s="7"/>
      <c r="G44" s="7"/>
      <c r="H44" s="8">
        <v>1600</v>
      </c>
      <c r="I44" s="8"/>
      <c r="J44" s="9"/>
    </row>
    <row r="45" spans="1:10" x14ac:dyDescent="0.2">
      <c r="A45" s="5">
        <v>66311</v>
      </c>
      <c r="B45" s="6"/>
      <c r="C45" s="6"/>
      <c r="D45" s="7"/>
      <c r="E45" s="7"/>
      <c r="F45" s="7"/>
      <c r="G45" s="7"/>
      <c r="H45" s="8">
        <v>8000</v>
      </c>
      <c r="I45" s="8"/>
      <c r="J45" s="9"/>
    </row>
    <row r="46" spans="1:10" ht="13.5" customHeight="1" x14ac:dyDescent="0.2">
      <c r="A46" s="5">
        <v>66321</v>
      </c>
      <c r="B46" s="6"/>
      <c r="C46" s="6"/>
      <c r="D46" s="7">
        <v>30000</v>
      </c>
      <c r="E46" s="7"/>
      <c r="F46" s="7"/>
      <c r="G46" s="7"/>
      <c r="H46" s="8"/>
      <c r="I46" s="8"/>
      <c r="J46" s="9"/>
    </row>
    <row r="47" spans="1:10" ht="13.5" customHeight="1" x14ac:dyDescent="0.2">
      <c r="A47" s="5">
        <v>67111</v>
      </c>
      <c r="B47" s="6">
        <v>80666</v>
      </c>
      <c r="C47" s="6">
        <v>3830698</v>
      </c>
      <c r="D47" s="7"/>
      <c r="E47" s="7"/>
      <c r="F47" s="7"/>
      <c r="G47" s="7"/>
      <c r="H47" s="8"/>
      <c r="I47" s="8"/>
      <c r="J47" s="9"/>
    </row>
    <row r="48" spans="1:10" ht="13.5" customHeight="1" thickBot="1" x14ac:dyDescent="0.25">
      <c r="A48" s="5">
        <v>67121</v>
      </c>
      <c r="B48" s="6"/>
      <c r="C48" s="6">
        <v>106912</v>
      </c>
      <c r="D48" s="7"/>
      <c r="E48" s="7"/>
      <c r="F48" s="7"/>
      <c r="G48" s="7"/>
      <c r="H48" s="8"/>
      <c r="I48" s="8"/>
      <c r="J48" s="9"/>
    </row>
    <row r="49" spans="1:10" s="1" customFormat="1" ht="26.25" customHeight="1" thickBot="1" x14ac:dyDescent="0.25">
      <c r="A49" s="10" t="s">
        <v>15</v>
      </c>
      <c r="B49" s="11">
        <f t="shared" ref="B49:J49" si="3">SUM(B39:B48)</f>
        <v>80666</v>
      </c>
      <c r="C49" s="11">
        <f>SUM(C39:C48)</f>
        <v>3937610</v>
      </c>
      <c r="D49" s="11">
        <f t="shared" si="3"/>
        <v>30138</v>
      </c>
      <c r="E49" s="11">
        <f t="shared" si="3"/>
        <v>5782926</v>
      </c>
      <c r="F49" s="11">
        <f t="shared" si="3"/>
        <v>15000</v>
      </c>
      <c r="G49" s="11">
        <f t="shared" si="3"/>
        <v>0</v>
      </c>
      <c r="H49" s="11">
        <f t="shared" si="3"/>
        <v>9600</v>
      </c>
      <c r="I49" s="11"/>
      <c r="J49" s="149">
        <f t="shared" si="3"/>
        <v>0</v>
      </c>
    </row>
    <row r="50" spans="1:10" s="1" customFormat="1" ht="28.5" customHeight="1" thickBot="1" x14ac:dyDescent="0.25">
      <c r="A50" s="10" t="s">
        <v>323</v>
      </c>
      <c r="B50" s="250">
        <f>B49+D49+E49+F49+G49+H49+J49+C49</f>
        <v>9855940</v>
      </c>
      <c r="C50" s="251"/>
      <c r="D50" s="251"/>
      <c r="E50" s="251"/>
      <c r="F50" s="251"/>
      <c r="G50" s="251"/>
      <c r="H50" s="251"/>
      <c r="I50" s="251"/>
      <c r="J50" s="252"/>
    </row>
    <row r="51" spans="1:10" ht="13.5" customHeight="1" x14ac:dyDescent="0.2">
      <c r="D51" s="13"/>
      <c r="E51" s="60"/>
      <c r="F51" s="62"/>
    </row>
    <row r="52" spans="1:10" ht="13.5" customHeight="1" x14ac:dyDescent="0.2">
      <c r="D52" s="13"/>
      <c r="E52" s="63"/>
      <c r="F52" s="64"/>
    </row>
    <row r="53" spans="1:10" ht="13.5" customHeight="1" x14ac:dyDescent="0.2">
      <c r="E53" s="65"/>
      <c r="F53" s="66"/>
    </row>
    <row r="54" spans="1:10" ht="13.5" customHeight="1" x14ac:dyDescent="0.2">
      <c r="E54" s="67"/>
      <c r="F54" s="68"/>
    </row>
    <row r="55" spans="1:10" ht="13.5" customHeight="1" x14ac:dyDescent="0.2">
      <c r="E55" s="60"/>
      <c r="F55" s="61"/>
    </row>
    <row r="56" spans="1:10" ht="28.5" customHeight="1" x14ac:dyDescent="0.2">
      <c r="D56" s="13"/>
      <c r="E56" s="60"/>
      <c r="F56" s="69"/>
    </row>
    <row r="57" spans="1:10" ht="13.5" customHeight="1" x14ac:dyDescent="0.2">
      <c r="D57" s="13"/>
      <c r="E57" s="60"/>
      <c r="F57" s="64"/>
    </row>
    <row r="58" spans="1:10" ht="13.5" customHeight="1" x14ac:dyDescent="0.2">
      <c r="E58" s="60"/>
      <c r="F58" s="61"/>
    </row>
    <row r="59" spans="1:10" ht="13.5" customHeight="1" x14ac:dyDescent="0.2">
      <c r="E59" s="60"/>
      <c r="F59" s="68"/>
    </row>
    <row r="60" spans="1:10" ht="13.5" customHeight="1" x14ac:dyDescent="0.2">
      <c r="E60" s="60"/>
      <c r="F60" s="61"/>
    </row>
    <row r="61" spans="1:10" ht="22.5" customHeight="1" x14ac:dyDescent="0.2">
      <c r="E61" s="60"/>
      <c r="F61" s="70"/>
    </row>
    <row r="62" spans="1:10" ht="13.5" customHeight="1" x14ac:dyDescent="0.2">
      <c r="E62" s="65"/>
      <c r="F62" s="66"/>
    </row>
    <row r="63" spans="1:10" ht="13.5" customHeight="1" x14ac:dyDescent="0.2">
      <c r="B63" s="13"/>
      <c r="C63" s="13"/>
      <c r="E63" s="65"/>
      <c r="F63" s="71"/>
    </row>
    <row r="64" spans="1:10" ht="13.5" customHeight="1" x14ac:dyDescent="0.2">
      <c r="D64" s="13"/>
      <c r="E64" s="65"/>
      <c r="F64" s="72"/>
    </row>
    <row r="65" spans="1:6" ht="13.5" customHeight="1" x14ac:dyDescent="0.2">
      <c r="D65" s="13"/>
      <c r="E65" s="67"/>
      <c r="F65" s="64"/>
    </row>
    <row r="66" spans="1:6" ht="13.5" customHeight="1" x14ac:dyDescent="0.2">
      <c r="E66" s="60"/>
      <c r="F66" s="61"/>
    </row>
    <row r="67" spans="1:6" ht="13.5" customHeight="1" x14ac:dyDescent="0.2">
      <c r="B67" s="13"/>
      <c r="C67" s="13"/>
      <c r="E67" s="60"/>
      <c r="F67" s="62"/>
    </row>
    <row r="68" spans="1:6" ht="13.5" customHeight="1" x14ac:dyDescent="0.2">
      <c r="D68" s="13"/>
      <c r="E68" s="60"/>
      <c r="F68" s="71"/>
    </row>
    <row r="69" spans="1:6" ht="13.5" customHeight="1" x14ac:dyDescent="0.2">
      <c r="D69" s="13"/>
      <c r="E69" s="67"/>
      <c r="F69" s="64"/>
    </row>
    <row r="70" spans="1:6" ht="13.5" customHeight="1" x14ac:dyDescent="0.2">
      <c r="E70" s="65"/>
      <c r="F70" s="61"/>
    </row>
    <row r="71" spans="1:6" ht="13.5" customHeight="1" x14ac:dyDescent="0.2">
      <c r="D71" s="13"/>
      <c r="E71" s="65"/>
      <c r="F71" s="71"/>
    </row>
    <row r="72" spans="1:6" ht="22.5" customHeight="1" x14ac:dyDescent="0.2">
      <c r="E72" s="67"/>
      <c r="F72" s="70"/>
    </row>
    <row r="73" spans="1:6" ht="13.5" customHeight="1" x14ac:dyDescent="0.2">
      <c r="E73" s="60"/>
      <c r="F73" s="61"/>
    </row>
    <row r="74" spans="1:6" ht="13.5" customHeight="1" x14ac:dyDescent="0.2">
      <c r="E74" s="67"/>
      <c r="F74" s="64"/>
    </row>
    <row r="75" spans="1:6" ht="13.5" customHeight="1" x14ac:dyDescent="0.2">
      <c r="E75" s="60"/>
      <c r="F75" s="61"/>
    </row>
    <row r="76" spans="1:6" ht="13.5" customHeight="1" x14ac:dyDescent="0.2">
      <c r="E76" s="60"/>
      <c r="F76" s="61"/>
    </row>
    <row r="77" spans="1:6" ht="13.5" customHeight="1" x14ac:dyDescent="0.2">
      <c r="A77" s="13"/>
      <c r="E77" s="73"/>
      <c r="F77" s="71"/>
    </row>
    <row r="78" spans="1:6" ht="13.5" customHeight="1" x14ac:dyDescent="0.2">
      <c r="B78" s="13"/>
      <c r="C78" s="13"/>
      <c r="D78" s="13"/>
      <c r="E78" s="74"/>
      <c r="F78" s="71"/>
    </row>
    <row r="79" spans="1:6" ht="13.5" customHeight="1" x14ac:dyDescent="0.2">
      <c r="B79" s="13"/>
      <c r="C79" s="13"/>
      <c r="D79" s="13"/>
      <c r="E79" s="74"/>
      <c r="F79" s="62"/>
    </row>
    <row r="80" spans="1:6" ht="13.5" customHeight="1" x14ac:dyDescent="0.2">
      <c r="B80" s="13"/>
      <c r="C80" s="13"/>
      <c r="D80" s="13"/>
      <c r="E80" s="67"/>
      <c r="F80" s="68"/>
    </row>
    <row r="81" spans="2:6" x14ac:dyDescent="0.2">
      <c r="E81" s="60"/>
      <c r="F81" s="61"/>
    </row>
    <row r="82" spans="2:6" x14ac:dyDescent="0.2">
      <c r="B82" s="13"/>
      <c r="C82" s="13"/>
      <c r="E82" s="60"/>
      <c r="F82" s="71"/>
    </row>
    <row r="83" spans="2:6" x14ac:dyDescent="0.2">
      <c r="D83" s="13"/>
      <c r="E83" s="60"/>
      <c r="F83" s="62"/>
    </row>
    <row r="84" spans="2:6" x14ac:dyDescent="0.2">
      <c r="D84" s="13"/>
      <c r="E84" s="67"/>
      <c r="F84" s="64"/>
    </row>
    <row r="85" spans="2:6" x14ac:dyDescent="0.2">
      <c r="E85" s="60"/>
      <c r="F85" s="61"/>
    </row>
    <row r="86" spans="2:6" x14ac:dyDescent="0.2">
      <c r="E86" s="60"/>
      <c r="F86" s="61"/>
    </row>
    <row r="87" spans="2:6" x14ac:dyDescent="0.2">
      <c r="E87" s="14"/>
      <c r="F87" s="15"/>
    </row>
    <row r="88" spans="2:6" x14ac:dyDescent="0.2">
      <c r="E88" s="60"/>
      <c r="F88" s="61"/>
    </row>
    <row r="89" spans="2:6" x14ac:dyDescent="0.2">
      <c r="E89" s="60"/>
      <c r="F89" s="61"/>
    </row>
    <row r="90" spans="2:6" x14ac:dyDescent="0.2">
      <c r="E90" s="60"/>
      <c r="F90" s="61"/>
    </row>
    <row r="91" spans="2:6" x14ac:dyDescent="0.2">
      <c r="E91" s="67"/>
      <c r="F91" s="64"/>
    </row>
    <row r="92" spans="2:6" x14ac:dyDescent="0.2">
      <c r="E92" s="60"/>
      <c r="F92" s="61"/>
    </row>
    <row r="93" spans="2:6" x14ac:dyDescent="0.2">
      <c r="E93" s="67"/>
      <c r="F93" s="64"/>
    </row>
    <row r="94" spans="2:6" x14ac:dyDescent="0.2">
      <c r="E94" s="60"/>
      <c r="F94" s="61"/>
    </row>
    <row r="95" spans="2:6" x14ac:dyDescent="0.2">
      <c r="E95" s="60"/>
      <c r="F95" s="61"/>
    </row>
    <row r="96" spans="2:6" x14ac:dyDescent="0.2">
      <c r="E96" s="60"/>
      <c r="F96" s="61"/>
    </row>
    <row r="97" spans="1:6" x14ac:dyDescent="0.2">
      <c r="E97" s="60"/>
      <c r="F97" s="61"/>
    </row>
    <row r="98" spans="1:6" ht="28.5" customHeight="1" x14ac:dyDescent="0.2">
      <c r="A98" s="75"/>
      <c r="B98" s="75"/>
      <c r="C98" s="75"/>
      <c r="D98" s="75"/>
      <c r="E98" s="76"/>
      <c r="F98" s="16"/>
    </row>
    <row r="99" spans="1:6" x14ac:dyDescent="0.2">
      <c r="D99" s="13"/>
      <c r="E99" s="60"/>
      <c r="F99" s="62"/>
    </row>
    <row r="100" spans="1:6" x14ac:dyDescent="0.2">
      <c r="E100" s="17"/>
      <c r="F100" s="18"/>
    </row>
    <row r="101" spans="1:6" x14ac:dyDescent="0.2">
      <c r="E101" s="60"/>
      <c r="F101" s="61"/>
    </row>
    <row r="102" spans="1:6" x14ac:dyDescent="0.2">
      <c r="E102" s="14"/>
      <c r="F102" s="15"/>
    </row>
    <row r="103" spans="1:6" x14ac:dyDescent="0.2">
      <c r="E103" s="14"/>
      <c r="F103" s="15"/>
    </row>
    <row r="104" spans="1:6" x14ac:dyDescent="0.2">
      <c r="E104" s="60"/>
      <c r="F104" s="61"/>
    </row>
    <row r="105" spans="1:6" x14ac:dyDescent="0.2">
      <c r="E105" s="67"/>
      <c r="F105" s="64"/>
    </row>
    <row r="106" spans="1:6" x14ac:dyDescent="0.2">
      <c r="E106" s="60"/>
      <c r="F106" s="61"/>
    </row>
    <row r="107" spans="1:6" x14ac:dyDescent="0.2">
      <c r="E107" s="60"/>
      <c r="F107" s="61"/>
    </row>
    <row r="108" spans="1:6" x14ac:dyDescent="0.2">
      <c r="E108" s="67"/>
      <c r="F108" s="64"/>
    </row>
    <row r="109" spans="1:6" x14ac:dyDescent="0.2">
      <c r="E109" s="60"/>
      <c r="F109" s="61"/>
    </row>
    <row r="110" spans="1:6" x14ac:dyDescent="0.2">
      <c r="E110" s="14"/>
      <c r="F110" s="15"/>
    </row>
    <row r="111" spans="1:6" x14ac:dyDescent="0.2">
      <c r="E111" s="67"/>
      <c r="F111" s="18"/>
    </row>
    <row r="112" spans="1:6" x14ac:dyDescent="0.2">
      <c r="E112" s="65"/>
      <c r="F112" s="15"/>
    </row>
    <row r="113" spans="2:6" x14ac:dyDescent="0.2">
      <c r="E113" s="67"/>
      <c r="F113" s="64"/>
    </row>
    <row r="114" spans="2:6" x14ac:dyDescent="0.2">
      <c r="E114" s="60"/>
      <c r="F114" s="61"/>
    </row>
    <row r="115" spans="2:6" x14ac:dyDescent="0.2">
      <c r="D115" s="13"/>
      <c r="E115" s="60"/>
      <c r="F115" s="62"/>
    </row>
    <row r="116" spans="2:6" x14ac:dyDescent="0.2">
      <c r="E116" s="65"/>
      <c r="F116" s="64"/>
    </row>
    <row r="117" spans="2:6" x14ac:dyDescent="0.2">
      <c r="E117" s="65"/>
      <c r="F117" s="15"/>
    </row>
    <row r="118" spans="2:6" x14ac:dyDescent="0.2">
      <c r="D118" s="13"/>
      <c r="E118" s="65"/>
      <c r="F118" s="19"/>
    </row>
    <row r="119" spans="2:6" x14ac:dyDescent="0.2">
      <c r="D119" s="13"/>
      <c r="E119" s="67"/>
      <c r="F119" s="68"/>
    </row>
    <row r="120" spans="2:6" x14ac:dyDescent="0.2">
      <c r="E120" s="60"/>
      <c r="F120" s="61"/>
    </row>
    <row r="121" spans="2:6" x14ac:dyDescent="0.2">
      <c r="E121" s="17"/>
      <c r="F121" s="20"/>
    </row>
    <row r="122" spans="2:6" ht="11.25" customHeight="1" x14ac:dyDescent="0.2">
      <c r="E122" s="14"/>
      <c r="F122" s="15"/>
    </row>
    <row r="123" spans="2:6" ht="24" customHeight="1" x14ac:dyDescent="0.2">
      <c r="B123" s="13"/>
      <c r="C123" s="13"/>
      <c r="E123" s="14"/>
      <c r="F123" s="21"/>
    </row>
    <row r="124" spans="2:6" ht="15" customHeight="1" x14ac:dyDescent="0.2">
      <c r="D124" s="13"/>
      <c r="E124" s="14"/>
      <c r="F124" s="21"/>
    </row>
    <row r="125" spans="2:6" ht="11.25" customHeight="1" x14ac:dyDescent="0.2">
      <c r="E125" s="17"/>
      <c r="F125" s="18"/>
    </row>
    <row r="126" spans="2:6" x14ac:dyDescent="0.2">
      <c r="E126" s="14"/>
      <c r="F126" s="15"/>
    </row>
    <row r="127" spans="2:6" ht="13.5" customHeight="1" x14ac:dyDescent="0.2">
      <c r="B127" s="13"/>
      <c r="C127" s="13"/>
      <c r="E127" s="14"/>
      <c r="F127" s="22"/>
    </row>
    <row r="128" spans="2:6" ht="12.75" customHeight="1" x14ac:dyDescent="0.2">
      <c r="D128" s="13"/>
      <c r="E128" s="14"/>
      <c r="F128" s="62"/>
    </row>
    <row r="129" spans="1:6" ht="12.75" customHeight="1" x14ac:dyDescent="0.2">
      <c r="D129" s="13"/>
      <c r="E129" s="67"/>
      <c r="F129" s="68"/>
    </row>
    <row r="130" spans="1:6" x14ac:dyDescent="0.2">
      <c r="E130" s="60"/>
      <c r="F130" s="61"/>
    </row>
    <row r="131" spans="1:6" x14ac:dyDescent="0.2">
      <c r="D131" s="13"/>
      <c r="E131" s="60"/>
      <c r="F131" s="19"/>
    </row>
    <row r="132" spans="1:6" x14ac:dyDescent="0.2">
      <c r="E132" s="17"/>
      <c r="F132" s="18"/>
    </row>
    <row r="133" spans="1:6" x14ac:dyDescent="0.2">
      <c r="E133" s="14"/>
      <c r="F133" s="15"/>
    </row>
    <row r="134" spans="1:6" x14ac:dyDescent="0.2">
      <c r="E134" s="60"/>
      <c r="F134" s="61"/>
    </row>
    <row r="135" spans="1:6" ht="19.5" customHeight="1" x14ac:dyDescent="0.2">
      <c r="A135" s="71"/>
      <c r="B135" s="33"/>
      <c r="C135" s="33"/>
      <c r="D135" s="33"/>
      <c r="E135" s="33"/>
      <c r="F135" s="71"/>
    </row>
    <row r="136" spans="1:6" ht="15" customHeight="1" x14ac:dyDescent="0.2">
      <c r="A136" s="13"/>
      <c r="E136" s="73"/>
      <c r="F136" s="71"/>
    </row>
    <row r="137" spans="1:6" x14ac:dyDescent="0.2">
      <c r="A137" s="13"/>
      <c r="B137" s="13"/>
      <c r="C137" s="13"/>
      <c r="E137" s="73"/>
      <c r="F137" s="62"/>
    </row>
    <row r="138" spans="1:6" x14ac:dyDescent="0.2">
      <c r="D138" s="13"/>
      <c r="E138" s="60"/>
      <c r="F138" s="71"/>
    </row>
    <row r="139" spans="1:6" x14ac:dyDescent="0.2">
      <c r="E139" s="63"/>
      <c r="F139" s="64"/>
    </row>
    <row r="140" spans="1:6" x14ac:dyDescent="0.2">
      <c r="B140" s="13"/>
      <c r="C140" s="13"/>
      <c r="E140" s="60"/>
      <c r="F140" s="62"/>
    </row>
    <row r="141" spans="1:6" x14ac:dyDescent="0.2">
      <c r="D141" s="13"/>
      <c r="E141" s="60"/>
      <c r="F141" s="62"/>
    </row>
    <row r="142" spans="1:6" x14ac:dyDescent="0.2">
      <c r="E142" s="67"/>
      <c r="F142" s="68"/>
    </row>
    <row r="143" spans="1:6" ht="22.5" customHeight="1" x14ac:dyDescent="0.2">
      <c r="D143" s="13"/>
      <c r="E143" s="60"/>
      <c r="F143" s="69"/>
    </row>
    <row r="144" spans="1:6" x14ac:dyDescent="0.2">
      <c r="E144" s="60"/>
      <c r="F144" s="68"/>
    </row>
    <row r="145" spans="1:6" x14ac:dyDescent="0.2">
      <c r="B145" s="13"/>
      <c r="C145" s="13"/>
      <c r="E145" s="65"/>
      <c r="F145" s="71"/>
    </row>
    <row r="146" spans="1:6" x14ac:dyDescent="0.2">
      <c r="D146" s="13"/>
      <c r="E146" s="65"/>
      <c r="F146" s="72"/>
    </row>
    <row r="147" spans="1:6" x14ac:dyDescent="0.2">
      <c r="E147" s="67"/>
      <c r="F147" s="64"/>
    </row>
    <row r="148" spans="1:6" ht="13.5" customHeight="1" x14ac:dyDescent="0.2">
      <c r="A148" s="13"/>
      <c r="E148" s="73"/>
      <c r="F148" s="71"/>
    </row>
    <row r="149" spans="1:6" ht="13.5" customHeight="1" x14ac:dyDescent="0.2">
      <c r="B149" s="13"/>
      <c r="C149" s="13"/>
      <c r="E149" s="60"/>
      <c r="F149" s="71"/>
    </row>
    <row r="150" spans="1:6" ht="13.5" customHeight="1" x14ac:dyDescent="0.2">
      <c r="D150" s="13"/>
      <c r="E150" s="60"/>
      <c r="F150" s="62"/>
    </row>
    <row r="151" spans="1:6" x14ac:dyDescent="0.2">
      <c r="D151" s="13"/>
      <c r="E151" s="67"/>
      <c r="F151" s="64"/>
    </row>
    <row r="152" spans="1:6" x14ac:dyDescent="0.2">
      <c r="D152" s="13"/>
      <c r="E152" s="60"/>
      <c r="F152" s="62"/>
    </row>
    <row r="153" spans="1:6" x14ac:dyDescent="0.2">
      <c r="E153" s="17"/>
      <c r="F153" s="18"/>
    </row>
    <row r="154" spans="1:6" x14ac:dyDescent="0.2">
      <c r="D154" s="13"/>
      <c r="E154" s="65"/>
      <c r="F154" s="19"/>
    </row>
    <row r="155" spans="1:6" x14ac:dyDescent="0.2">
      <c r="D155" s="13"/>
      <c r="E155" s="67"/>
      <c r="F155" s="68"/>
    </row>
    <row r="156" spans="1:6" x14ac:dyDescent="0.2">
      <c r="E156" s="17"/>
      <c r="F156" s="23"/>
    </row>
    <row r="157" spans="1:6" x14ac:dyDescent="0.2">
      <c r="B157" s="13"/>
      <c r="C157" s="13"/>
      <c r="E157" s="14"/>
      <c r="F157" s="22"/>
    </row>
    <row r="158" spans="1:6" x14ac:dyDescent="0.2">
      <c r="D158" s="13"/>
      <c r="E158" s="14"/>
      <c r="F158" s="62"/>
    </row>
    <row r="159" spans="1:6" x14ac:dyDescent="0.2">
      <c r="D159" s="13"/>
      <c r="E159" s="67"/>
      <c r="F159" s="68"/>
    </row>
    <row r="160" spans="1:6" x14ac:dyDescent="0.2">
      <c r="D160" s="13"/>
      <c r="E160" s="67"/>
      <c r="F160" s="68"/>
    </row>
    <row r="161" spans="1:6" x14ac:dyDescent="0.2">
      <c r="E161" s="60"/>
      <c r="F161" s="61"/>
    </row>
    <row r="162" spans="1:6" ht="18" customHeight="1" x14ac:dyDescent="0.2">
      <c r="A162" s="248"/>
      <c r="B162" s="249"/>
      <c r="C162" s="249"/>
      <c r="D162" s="249"/>
      <c r="E162" s="249"/>
      <c r="F162" s="249"/>
    </row>
    <row r="163" spans="1:6" ht="28.5" customHeight="1" x14ac:dyDescent="0.2">
      <c r="A163" s="75"/>
      <c r="B163" s="75"/>
      <c r="C163" s="75"/>
      <c r="D163" s="75"/>
      <c r="E163" s="76"/>
      <c r="F163" s="16"/>
    </row>
    <row r="165" spans="1:6" x14ac:dyDescent="0.2">
      <c r="A165" s="13"/>
      <c r="B165" s="13"/>
      <c r="C165" s="13"/>
      <c r="D165" s="13"/>
      <c r="E165" s="25"/>
      <c r="F165" s="3"/>
    </row>
    <row r="166" spans="1:6" x14ac:dyDescent="0.2">
      <c r="A166" s="13"/>
      <c r="B166" s="13"/>
      <c r="C166" s="13"/>
      <c r="D166" s="13"/>
      <c r="E166" s="25"/>
      <c r="F166" s="3"/>
    </row>
    <row r="167" spans="1:6" ht="17.25" customHeight="1" x14ac:dyDescent="0.2">
      <c r="A167" s="13"/>
      <c r="B167" s="13"/>
      <c r="C167" s="13"/>
      <c r="D167" s="13"/>
      <c r="E167" s="25"/>
      <c r="F167" s="3"/>
    </row>
    <row r="168" spans="1:6" ht="13.5" customHeight="1" x14ac:dyDescent="0.2">
      <c r="A168" s="13"/>
      <c r="B168" s="13"/>
      <c r="C168" s="13"/>
      <c r="D168" s="13"/>
      <c r="E168" s="25"/>
      <c r="F168" s="3"/>
    </row>
    <row r="169" spans="1:6" x14ac:dyDescent="0.2">
      <c r="A169" s="13"/>
      <c r="B169" s="13"/>
      <c r="C169" s="13"/>
      <c r="D169" s="13"/>
      <c r="E169" s="25"/>
      <c r="F169" s="3"/>
    </row>
    <row r="170" spans="1:6" x14ac:dyDescent="0.2">
      <c r="A170" s="13"/>
      <c r="B170" s="13"/>
      <c r="C170" s="13"/>
      <c r="D170" s="13"/>
    </row>
    <row r="171" spans="1:6" x14ac:dyDescent="0.2">
      <c r="A171" s="13"/>
      <c r="B171" s="13"/>
      <c r="C171" s="13"/>
      <c r="D171" s="13"/>
      <c r="E171" s="25"/>
      <c r="F171" s="3"/>
    </row>
    <row r="172" spans="1:6" x14ac:dyDescent="0.2">
      <c r="A172" s="13"/>
      <c r="B172" s="13"/>
      <c r="C172" s="13"/>
      <c r="D172" s="13"/>
      <c r="E172" s="25"/>
      <c r="F172" s="26"/>
    </row>
    <row r="173" spans="1:6" x14ac:dyDescent="0.2">
      <c r="A173" s="13"/>
      <c r="B173" s="13"/>
      <c r="C173" s="13"/>
      <c r="D173" s="13"/>
      <c r="E173" s="25"/>
      <c r="F173" s="3"/>
    </row>
    <row r="174" spans="1:6" ht="22.5" customHeight="1" x14ac:dyDescent="0.2">
      <c r="A174" s="13"/>
      <c r="B174" s="13"/>
      <c r="C174" s="13"/>
      <c r="D174" s="13"/>
      <c r="E174" s="25"/>
      <c r="F174" s="69"/>
    </row>
    <row r="175" spans="1:6" ht="22.5" customHeight="1" x14ac:dyDescent="0.2">
      <c r="E175" s="67"/>
      <c r="F175" s="70"/>
    </row>
  </sheetData>
  <mergeCells count="12">
    <mergeCell ref="B36:J36"/>
    <mergeCell ref="A162:F162"/>
    <mergeCell ref="B2:J2"/>
    <mergeCell ref="B50:J50"/>
    <mergeCell ref="A1:J1"/>
    <mergeCell ref="B19:J19"/>
    <mergeCell ref="B20:J20"/>
    <mergeCell ref="B34:J34"/>
    <mergeCell ref="B3:C3"/>
    <mergeCell ref="B21:C21"/>
    <mergeCell ref="B37:C37"/>
    <mergeCell ref="B18:C18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2" manualBreakCount="2">
    <brk id="96" max="9" man="1"/>
    <brk id="160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5"/>
  <sheetViews>
    <sheetView topLeftCell="A11" zoomScaleNormal="100" workbookViewId="0">
      <selection activeCell="D28" sqref="D28"/>
    </sheetView>
  </sheetViews>
  <sheetFormatPr defaultColWidth="11.42578125" defaultRowHeight="12.75" x14ac:dyDescent="0.2"/>
  <cols>
    <col min="1" max="1" width="8.5703125" style="28" customWidth="1"/>
    <col min="2" max="2" width="35.140625" style="29" customWidth="1"/>
    <col min="3" max="3" width="16.42578125" style="2" customWidth="1"/>
    <col min="4" max="4" width="11.42578125" style="2" customWidth="1"/>
    <col min="5" max="5" width="11" style="2" customWidth="1"/>
    <col min="6" max="6" width="7.5703125" style="2" customWidth="1"/>
    <col min="7" max="7" width="16" style="2" customWidth="1"/>
    <col min="8" max="8" width="7.5703125" style="2" customWidth="1"/>
    <col min="9" max="9" width="7.5703125" style="2" bestFit="1" customWidth="1"/>
    <col min="10" max="10" width="13.140625" style="2" customWidth="1"/>
    <col min="11" max="11" width="11" style="2" customWidth="1"/>
    <col min="12" max="12" width="10.28515625" style="2" customWidth="1"/>
    <col min="13" max="13" width="12.42578125" style="2" customWidth="1"/>
    <col min="14" max="14" width="9.140625" style="2" customWidth="1"/>
    <col min="15" max="15" width="9.42578125" style="2" customWidth="1"/>
    <col min="16" max="16" width="7.85546875" style="2" customWidth="1"/>
    <col min="17" max="17" width="10.85546875" style="2" customWidth="1"/>
    <col min="18" max="18" width="7.140625" style="2" customWidth="1"/>
    <col min="19" max="19" width="7.42578125" style="2" customWidth="1"/>
    <col min="20" max="20" width="8" style="2" customWidth="1"/>
    <col min="21" max="21" width="7.5703125" style="2" customWidth="1"/>
    <col min="22" max="22" width="10.5703125" style="140" customWidth="1"/>
    <col min="23" max="23" width="8.7109375" style="2" customWidth="1"/>
    <col min="24" max="24" width="9.85546875" style="2" customWidth="1"/>
    <col min="25" max="25" width="7.5703125" style="2" customWidth="1"/>
    <col min="26" max="26" width="11" style="2" customWidth="1"/>
    <col min="27" max="27" width="7.140625" style="2" customWidth="1"/>
    <col min="28" max="28" width="7.85546875" style="2" customWidth="1"/>
    <col min="29" max="29" width="7.7109375" style="2" customWidth="1"/>
    <col min="30" max="30" width="7.85546875" style="2" customWidth="1"/>
    <col min="31" max="16384" width="11.42578125" style="32"/>
  </cols>
  <sheetData>
    <row r="1" spans="1:30" ht="24" customHeight="1" x14ac:dyDescent="0.2">
      <c r="A1" s="261" t="s">
        <v>342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3"/>
      <c r="W1" s="261" t="s">
        <v>309</v>
      </c>
      <c r="X1" s="262"/>
      <c r="Y1" s="262"/>
      <c r="Z1" s="262"/>
      <c r="AA1" s="262"/>
      <c r="AB1" s="262"/>
      <c r="AC1" s="263"/>
      <c r="AD1" s="117"/>
    </row>
    <row r="2" spans="1:30" ht="23.25" customHeight="1" x14ac:dyDescent="0.2">
      <c r="A2" s="117"/>
      <c r="B2" s="117"/>
      <c r="C2" s="117"/>
      <c r="D2" s="264" t="s">
        <v>340</v>
      </c>
      <c r="E2" s="265"/>
      <c r="F2" s="117"/>
      <c r="G2" s="117"/>
      <c r="H2" s="117"/>
      <c r="I2" s="117"/>
      <c r="J2" s="117"/>
      <c r="K2" s="144"/>
      <c r="L2" s="117"/>
      <c r="M2" s="117"/>
      <c r="N2" s="266" t="s">
        <v>340</v>
      </c>
      <c r="O2" s="267"/>
      <c r="P2" s="117"/>
      <c r="Q2" s="117"/>
      <c r="R2" s="117"/>
      <c r="S2" s="117"/>
      <c r="T2" s="117"/>
      <c r="U2" s="117"/>
      <c r="V2" s="133"/>
      <c r="W2" s="268" t="s">
        <v>340</v>
      </c>
      <c r="X2" s="269"/>
      <c r="Y2" s="117"/>
      <c r="Z2" s="117"/>
      <c r="AA2" s="117"/>
      <c r="AB2" s="117"/>
      <c r="AC2" s="117"/>
      <c r="AD2" s="117"/>
    </row>
    <row r="3" spans="1:30" s="3" customFormat="1" ht="101.45" customHeight="1" x14ac:dyDescent="0.2">
      <c r="A3" s="118" t="s">
        <v>287</v>
      </c>
      <c r="B3" s="118" t="s">
        <v>16</v>
      </c>
      <c r="C3" s="200" t="s">
        <v>364</v>
      </c>
      <c r="D3" s="203" t="s">
        <v>346</v>
      </c>
      <c r="E3" s="203" t="s">
        <v>351</v>
      </c>
      <c r="F3" s="197" t="s">
        <v>324</v>
      </c>
      <c r="G3" s="197" t="s">
        <v>325</v>
      </c>
      <c r="H3" s="95" t="s">
        <v>11</v>
      </c>
      <c r="I3" s="95" t="s">
        <v>17</v>
      </c>
      <c r="J3" s="95" t="s">
        <v>13</v>
      </c>
      <c r="K3" s="145" t="s">
        <v>14</v>
      </c>
      <c r="L3" s="145" t="s">
        <v>307</v>
      </c>
      <c r="M3" s="201" t="s">
        <v>339</v>
      </c>
      <c r="N3" s="204" t="s">
        <v>347</v>
      </c>
      <c r="O3" s="204" t="s">
        <v>350</v>
      </c>
      <c r="P3" s="198" t="s">
        <v>326</v>
      </c>
      <c r="Q3" s="198" t="s">
        <v>327</v>
      </c>
      <c r="R3" s="97" t="s">
        <v>11</v>
      </c>
      <c r="S3" s="97" t="s">
        <v>17</v>
      </c>
      <c r="T3" s="97" t="s">
        <v>13</v>
      </c>
      <c r="U3" s="97" t="s">
        <v>14</v>
      </c>
      <c r="V3" s="134" t="s">
        <v>372</v>
      </c>
      <c r="W3" s="205" t="s">
        <v>348</v>
      </c>
      <c r="X3" s="205" t="s">
        <v>349</v>
      </c>
      <c r="Y3" s="199" t="s">
        <v>328</v>
      </c>
      <c r="Z3" s="199" t="s">
        <v>325</v>
      </c>
      <c r="AA3" s="96" t="s">
        <v>11</v>
      </c>
      <c r="AB3" s="96" t="s">
        <v>17</v>
      </c>
      <c r="AC3" s="186" t="s">
        <v>320</v>
      </c>
      <c r="AD3" s="96" t="s">
        <v>14</v>
      </c>
    </row>
    <row r="4" spans="1:30" s="27" customFormat="1" ht="21.75" customHeight="1" x14ac:dyDescent="0.2">
      <c r="A4" s="119"/>
      <c r="B4" s="120"/>
      <c r="C4" s="119"/>
      <c r="D4" s="119">
        <v>111</v>
      </c>
      <c r="E4" s="119">
        <v>4441</v>
      </c>
      <c r="F4" s="119">
        <v>3212</v>
      </c>
      <c r="G4" s="119">
        <v>4212</v>
      </c>
      <c r="H4" s="119">
        <v>5212</v>
      </c>
      <c r="I4" s="119">
        <v>6212</v>
      </c>
      <c r="J4" s="119">
        <v>7312</v>
      </c>
      <c r="K4" s="119">
        <v>8312</v>
      </c>
      <c r="L4" s="119">
        <v>6821201</v>
      </c>
      <c r="M4" s="119"/>
      <c r="N4" s="119">
        <v>111</v>
      </c>
      <c r="O4" s="119">
        <v>4441</v>
      </c>
      <c r="P4" s="119">
        <v>3212</v>
      </c>
      <c r="Q4" s="119">
        <v>4212</v>
      </c>
      <c r="R4" s="119">
        <v>5212</v>
      </c>
      <c r="S4" s="119">
        <v>6212</v>
      </c>
      <c r="T4" s="119">
        <v>7312</v>
      </c>
      <c r="U4" s="119">
        <v>8312</v>
      </c>
      <c r="V4" s="135"/>
      <c r="W4" s="119">
        <v>111</v>
      </c>
      <c r="X4" s="119">
        <v>4441</v>
      </c>
      <c r="Y4" s="119">
        <v>3212</v>
      </c>
      <c r="Z4" s="119">
        <v>4212</v>
      </c>
      <c r="AA4" s="119">
        <v>5212</v>
      </c>
      <c r="AB4" s="119">
        <v>6212</v>
      </c>
      <c r="AC4" s="119">
        <v>7312</v>
      </c>
      <c r="AD4" s="119">
        <v>8312</v>
      </c>
    </row>
    <row r="5" spans="1:30" s="3" customFormat="1" x14ac:dyDescent="0.2">
      <c r="A5" s="119"/>
      <c r="B5" s="121" t="s">
        <v>358</v>
      </c>
      <c r="C5" s="136">
        <f>SUM(D5:L5)</f>
        <v>10094137</v>
      </c>
      <c r="D5" s="136">
        <f>D7+D52+D64</f>
        <v>622535</v>
      </c>
      <c r="E5" s="136">
        <f>E7+E52+E64</f>
        <v>3637610</v>
      </c>
      <c r="F5" s="136">
        <f>F7+F52+F64</f>
        <v>20138</v>
      </c>
      <c r="G5" s="136">
        <f>G7+G52+G61</f>
        <v>5782926</v>
      </c>
      <c r="H5" s="136">
        <f>H7+H52+H64</f>
        <v>15000</v>
      </c>
      <c r="I5" s="136">
        <f>I7+I52+I64</f>
        <v>8868</v>
      </c>
      <c r="J5" s="136">
        <f>J7+J52+J64</f>
        <v>5000</v>
      </c>
      <c r="K5" s="136">
        <f>K7+K52+K64</f>
        <v>0</v>
      </c>
      <c r="L5" s="136">
        <f>L7+L52+L64</f>
        <v>2060</v>
      </c>
      <c r="M5" s="136">
        <f>SUM(N5:U5)</f>
        <v>9855940</v>
      </c>
      <c r="N5" s="136">
        <f t="shared" ref="N5:U5" si="0">N7+N52+N64</f>
        <v>80666</v>
      </c>
      <c r="O5" s="136">
        <f t="shared" si="0"/>
        <v>3937610</v>
      </c>
      <c r="P5" s="136">
        <f t="shared" si="0"/>
        <v>30138</v>
      </c>
      <c r="Q5" s="136">
        <f t="shared" si="0"/>
        <v>5782926</v>
      </c>
      <c r="R5" s="136">
        <f t="shared" si="0"/>
        <v>15000</v>
      </c>
      <c r="S5" s="136">
        <f t="shared" si="0"/>
        <v>0</v>
      </c>
      <c r="T5" s="136">
        <f t="shared" si="0"/>
        <v>9600</v>
      </c>
      <c r="U5" s="136">
        <f t="shared" si="0"/>
        <v>0</v>
      </c>
      <c r="V5" s="136">
        <f>SUM(W5:AD5)</f>
        <v>9855940</v>
      </c>
      <c r="W5" s="136">
        <f t="shared" ref="W5:AD5" si="1">W7+W52+W64</f>
        <v>80666</v>
      </c>
      <c r="X5" s="136">
        <f t="shared" si="1"/>
        <v>3937610</v>
      </c>
      <c r="Y5" s="136">
        <f t="shared" si="1"/>
        <v>30138</v>
      </c>
      <c r="Z5" s="136">
        <f t="shared" si="1"/>
        <v>5782926</v>
      </c>
      <c r="AA5" s="136">
        <f t="shared" si="1"/>
        <v>15000</v>
      </c>
      <c r="AB5" s="136">
        <f t="shared" si="1"/>
        <v>0</v>
      </c>
      <c r="AC5" s="136">
        <f t="shared" si="1"/>
        <v>9600</v>
      </c>
      <c r="AD5" s="136">
        <f t="shared" si="1"/>
        <v>0</v>
      </c>
    </row>
    <row r="6" spans="1:30" x14ac:dyDescent="0.2">
      <c r="A6" s="119"/>
      <c r="B6" s="122"/>
      <c r="C6" s="136">
        <f t="shared" ref="C6:C69" si="2">SUM(D6:L6)</f>
        <v>0</v>
      </c>
      <c r="D6" s="141"/>
      <c r="E6" s="141"/>
      <c r="F6" s="141"/>
      <c r="G6" s="141"/>
      <c r="H6" s="141"/>
      <c r="I6" s="141"/>
      <c r="J6" s="141"/>
      <c r="K6" s="141"/>
      <c r="L6" s="141"/>
      <c r="M6" s="136">
        <f t="shared" ref="M6:M69" si="3">SUM(N6:U6)</f>
        <v>0</v>
      </c>
      <c r="N6" s="141"/>
      <c r="O6" s="141"/>
      <c r="P6" s="141"/>
      <c r="Q6" s="141"/>
      <c r="R6" s="141"/>
      <c r="S6" s="141"/>
      <c r="T6" s="141"/>
      <c r="U6" s="141"/>
      <c r="V6" s="136">
        <f t="shared" ref="V6:V69" si="4">SUM(W6:AD6)</f>
        <v>0</v>
      </c>
      <c r="W6" s="141"/>
      <c r="X6" s="141"/>
      <c r="Y6" s="141"/>
      <c r="Z6" s="141"/>
      <c r="AA6" s="141"/>
      <c r="AB6" s="141"/>
      <c r="AC6" s="141"/>
      <c r="AD6" s="141"/>
    </row>
    <row r="7" spans="1:30" s="3" customFormat="1" ht="22.5" x14ac:dyDescent="0.2">
      <c r="A7" s="123" t="s">
        <v>36</v>
      </c>
      <c r="B7" s="124" t="s">
        <v>286</v>
      </c>
      <c r="C7" s="137">
        <f t="shared" si="2"/>
        <v>9532356</v>
      </c>
      <c r="D7" s="137">
        <f>D9</f>
        <v>380666</v>
      </c>
      <c r="E7" s="137">
        <f t="shared" ref="E7:AD7" si="5">E9</f>
        <v>3530698</v>
      </c>
      <c r="F7" s="137">
        <f t="shared" si="5"/>
        <v>20138</v>
      </c>
      <c r="G7" s="137">
        <f t="shared" si="5"/>
        <v>5569926</v>
      </c>
      <c r="H7" s="137">
        <f t="shared" si="5"/>
        <v>15000</v>
      </c>
      <c r="I7" s="137">
        <f t="shared" si="5"/>
        <v>8868</v>
      </c>
      <c r="J7" s="137">
        <f t="shared" si="5"/>
        <v>5000</v>
      </c>
      <c r="K7" s="137">
        <f t="shared" ref="K7" si="6">K9</f>
        <v>0</v>
      </c>
      <c r="L7" s="137">
        <f t="shared" si="5"/>
        <v>2060</v>
      </c>
      <c r="M7" s="137">
        <f t="shared" si="5"/>
        <v>9749028</v>
      </c>
      <c r="N7" s="137">
        <f>N9</f>
        <v>80666</v>
      </c>
      <c r="O7" s="137">
        <f t="shared" ref="O7:Q7" si="7">O9</f>
        <v>3830698</v>
      </c>
      <c r="P7" s="137">
        <f t="shared" si="7"/>
        <v>30138</v>
      </c>
      <c r="Q7" s="137">
        <f t="shared" si="7"/>
        <v>5782926</v>
      </c>
      <c r="R7" s="137">
        <f t="shared" si="5"/>
        <v>15000</v>
      </c>
      <c r="S7" s="137">
        <f t="shared" si="5"/>
        <v>0</v>
      </c>
      <c r="T7" s="137">
        <f t="shared" si="5"/>
        <v>9600</v>
      </c>
      <c r="U7" s="137">
        <f t="shared" si="5"/>
        <v>0</v>
      </c>
      <c r="V7" s="137">
        <f t="shared" si="4"/>
        <v>9749028</v>
      </c>
      <c r="W7" s="137">
        <f>W9</f>
        <v>80666</v>
      </c>
      <c r="X7" s="137">
        <f t="shared" ref="X7:Z7" si="8">X9</f>
        <v>3830698</v>
      </c>
      <c r="Y7" s="137">
        <f t="shared" si="8"/>
        <v>30138</v>
      </c>
      <c r="Z7" s="137">
        <f t="shared" si="8"/>
        <v>5782926</v>
      </c>
      <c r="AA7" s="137">
        <f t="shared" si="5"/>
        <v>15000</v>
      </c>
      <c r="AB7" s="137">
        <f t="shared" si="5"/>
        <v>0</v>
      </c>
      <c r="AC7" s="137">
        <f t="shared" si="5"/>
        <v>9600</v>
      </c>
      <c r="AD7" s="137">
        <f t="shared" si="5"/>
        <v>0</v>
      </c>
    </row>
    <row r="8" spans="1:30" s="3" customFormat="1" x14ac:dyDescent="0.2">
      <c r="A8" s="119"/>
      <c r="B8" s="125"/>
      <c r="C8" s="136">
        <f t="shared" si="2"/>
        <v>0</v>
      </c>
      <c r="D8" s="136"/>
      <c r="E8" s="136"/>
      <c r="F8" s="136"/>
      <c r="G8" s="136"/>
      <c r="H8" s="136"/>
      <c r="I8" s="136"/>
      <c r="J8" s="136"/>
      <c r="K8" s="136"/>
      <c r="L8" s="136"/>
      <c r="M8" s="136">
        <f t="shared" si="3"/>
        <v>0</v>
      </c>
      <c r="N8" s="136"/>
      <c r="O8" s="136"/>
      <c r="P8" s="136"/>
      <c r="Q8" s="136"/>
      <c r="R8" s="136"/>
      <c r="S8" s="136"/>
      <c r="T8" s="136"/>
      <c r="U8" s="136"/>
      <c r="V8" s="136">
        <f t="shared" si="4"/>
        <v>0</v>
      </c>
      <c r="W8" s="136"/>
      <c r="X8" s="136"/>
      <c r="Y8" s="136"/>
      <c r="Z8" s="136"/>
      <c r="AA8" s="136"/>
      <c r="AB8" s="136"/>
      <c r="AC8" s="136"/>
      <c r="AD8" s="136"/>
    </row>
    <row r="9" spans="1:30" s="3" customFormat="1" ht="22.5" x14ac:dyDescent="0.2">
      <c r="A9" s="126" t="s">
        <v>35</v>
      </c>
      <c r="B9" s="127" t="s">
        <v>288</v>
      </c>
      <c r="C9" s="138">
        <f>SUM(D9:L9)</f>
        <v>9532356</v>
      </c>
      <c r="D9" s="138">
        <f>D10+D11+D12+D13+D14+D15+D16+D17+D18+D19+D20+D22+D23+D24+D25+D26+D27+D28+D29+D30+D32+D31+D33+D35+D36+D37+D38+D39+D40+D41+D42+D43+D44+D45+D46+D48+D49+D51+D54</f>
        <v>380666</v>
      </c>
      <c r="E9" s="138">
        <f>SUM(E10:E51)</f>
        <v>3530698</v>
      </c>
      <c r="F9" s="138">
        <f>SUM(F10:F51)</f>
        <v>20138</v>
      </c>
      <c r="G9" s="138">
        <f>SUM(G10:G60)</f>
        <v>5569926</v>
      </c>
      <c r="H9" s="138">
        <f>SUM(H10:H51)</f>
        <v>15000</v>
      </c>
      <c r="I9" s="138">
        <f>SUM(I10:I51)</f>
        <v>8868</v>
      </c>
      <c r="J9" s="138">
        <f>SUM(J10:J51)</f>
        <v>5000</v>
      </c>
      <c r="K9" s="138">
        <f t="shared" ref="K9" si="9">SUM(K10:K51)</f>
        <v>0</v>
      </c>
      <c r="L9" s="138">
        <f>SUM(L10:L51)</f>
        <v>2060</v>
      </c>
      <c r="M9" s="138">
        <f t="shared" si="3"/>
        <v>9749028</v>
      </c>
      <c r="N9" s="138">
        <f>SUM(N10:N54)</f>
        <v>80666</v>
      </c>
      <c r="O9" s="138">
        <f>SUM(O10:O61)</f>
        <v>3830698</v>
      </c>
      <c r="P9" s="138">
        <f t="shared" ref="P9:U9" si="10">SUM(P10:P51)</f>
        <v>30138</v>
      </c>
      <c r="Q9" s="138">
        <f t="shared" si="10"/>
        <v>5782926</v>
      </c>
      <c r="R9" s="138">
        <f t="shared" si="10"/>
        <v>15000</v>
      </c>
      <c r="S9" s="138">
        <f t="shared" si="10"/>
        <v>0</v>
      </c>
      <c r="T9" s="138">
        <f t="shared" si="10"/>
        <v>9600</v>
      </c>
      <c r="U9" s="138">
        <f t="shared" si="10"/>
        <v>0</v>
      </c>
      <c r="V9" s="138">
        <f t="shared" si="4"/>
        <v>9749028</v>
      </c>
      <c r="W9" s="138">
        <f>SUM(W10:W54)</f>
        <v>80666</v>
      </c>
      <c r="X9" s="138">
        <f>SUM(X10:X62)</f>
        <v>3830698</v>
      </c>
      <c r="Y9" s="138">
        <f t="shared" ref="Y9:AD9" si="11">SUM(Y10:Y51)</f>
        <v>30138</v>
      </c>
      <c r="Z9" s="138">
        <f t="shared" si="11"/>
        <v>5782926</v>
      </c>
      <c r="AA9" s="138">
        <f t="shared" si="11"/>
        <v>15000</v>
      </c>
      <c r="AB9" s="138">
        <f t="shared" si="11"/>
        <v>0</v>
      </c>
      <c r="AC9" s="138">
        <f t="shared" si="11"/>
        <v>9600</v>
      </c>
      <c r="AD9" s="138">
        <f t="shared" si="11"/>
        <v>0</v>
      </c>
    </row>
    <row r="10" spans="1:30" x14ac:dyDescent="0.2">
      <c r="A10" s="128">
        <v>3111</v>
      </c>
      <c r="B10" s="122" t="s">
        <v>40</v>
      </c>
      <c r="C10" s="136">
        <f t="shared" si="2"/>
        <v>3741448</v>
      </c>
      <c r="D10" s="141"/>
      <c r="E10" s="141">
        <v>2024333</v>
      </c>
      <c r="F10" s="141"/>
      <c r="G10" s="141">
        <v>1717115</v>
      </c>
      <c r="H10" s="141"/>
      <c r="I10" s="141"/>
      <c r="J10" s="141"/>
      <c r="K10" s="141"/>
      <c r="L10" s="141"/>
      <c r="M10" s="136">
        <f t="shared" si="3"/>
        <v>4129848</v>
      </c>
      <c r="N10" s="141"/>
      <c r="O10" s="141">
        <v>2324333</v>
      </c>
      <c r="P10" s="141"/>
      <c r="Q10" s="141">
        <v>1805515</v>
      </c>
      <c r="R10" s="141"/>
      <c r="S10" s="141"/>
      <c r="T10" s="141"/>
      <c r="U10" s="141"/>
      <c r="V10" s="136">
        <f t="shared" si="4"/>
        <v>4129848</v>
      </c>
      <c r="W10" s="141"/>
      <c r="X10" s="141">
        <v>2324333</v>
      </c>
      <c r="Y10" s="141"/>
      <c r="Z10" s="141">
        <v>1805515</v>
      </c>
      <c r="AA10" s="141"/>
      <c r="AB10" s="141"/>
      <c r="AC10" s="141"/>
      <c r="AD10" s="141"/>
    </row>
    <row r="11" spans="1:30" s="196" customFormat="1" x14ac:dyDescent="0.2">
      <c r="A11" s="128">
        <v>3113</v>
      </c>
      <c r="B11" s="122" t="s">
        <v>329</v>
      </c>
      <c r="C11" s="136">
        <f t="shared" si="2"/>
        <v>0</v>
      </c>
      <c r="D11" s="141"/>
      <c r="E11" s="141"/>
      <c r="F11" s="141"/>
      <c r="G11" s="141">
        <v>0</v>
      </c>
      <c r="H11" s="141"/>
      <c r="I11" s="141"/>
      <c r="J11" s="141"/>
      <c r="K11" s="141"/>
      <c r="L11" s="141"/>
      <c r="M11" s="136">
        <f t="shared" si="3"/>
        <v>0</v>
      </c>
      <c r="N11" s="141"/>
      <c r="O11" s="141"/>
      <c r="P11" s="141"/>
      <c r="Q11" s="141">
        <v>0</v>
      </c>
      <c r="R11" s="141"/>
      <c r="S11" s="141"/>
      <c r="T11" s="141"/>
      <c r="U11" s="141"/>
      <c r="V11" s="136">
        <f t="shared" si="4"/>
        <v>0</v>
      </c>
      <c r="W11" s="141"/>
      <c r="X11" s="141"/>
      <c r="Y11" s="141"/>
      <c r="Z11" s="141">
        <v>0</v>
      </c>
      <c r="AA11" s="141"/>
      <c r="AB11" s="141"/>
      <c r="AC11" s="141"/>
      <c r="AD11" s="141"/>
    </row>
    <row r="12" spans="1:30" x14ac:dyDescent="0.2">
      <c r="A12" s="128">
        <v>3114</v>
      </c>
      <c r="B12" s="122" t="s">
        <v>54</v>
      </c>
      <c r="C12" s="136">
        <f t="shared" si="2"/>
        <v>998193</v>
      </c>
      <c r="D12" s="141"/>
      <c r="E12" s="141">
        <v>300000</v>
      </c>
      <c r="F12" s="141"/>
      <c r="G12" s="141">
        <v>698193</v>
      </c>
      <c r="H12" s="141"/>
      <c r="I12" s="141"/>
      <c r="J12" s="141"/>
      <c r="K12" s="141"/>
      <c r="L12" s="141"/>
      <c r="M12" s="136">
        <f t="shared" si="3"/>
        <v>998193</v>
      </c>
      <c r="N12" s="141"/>
      <c r="O12" s="141">
        <v>300000</v>
      </c>
      <c r="P12" s="141"/>
      <c r="Q12" s="141">
        <v>698193</v>
      </c>
      <c r="R12" s="141"/>
      <c r="S12" s="141"/>
      <c r="T12" s="141"/>
      <c r="U12" s="141"/>
      <c r="V12" s="136">
        <f t="shared" si="4"/>
        <v>998193</v>
      </c>
      <c r="W12" s="141"/>
      <c r="X12" s="141">
        <v>300000</v>
      </c>
      <c r="Y12" s="141"/>
      <c r="Z12" s="141">
        <v>698193</v>
      </c>
      <c r="AA12" s="141"/>
      <c r="AB12" s="141"/>
      <c r="AC12" s="141"/>
      <c r="AD12" s="141"/>
    </row>
    <row r="13" spans="1:30" x14ac:dyDescent="0.2">
      <c r="A13" s="128">
        <v>3121</v>
      </c>
      <c r="B13" s="122" t="s">
        <v>20</v>
      </c>
      <c r="C13" s="136">
        <f t="shared" si="2"/>
        <v>260000</v>
      </c>
      <c r="D13" s="141"/>
      <c r="E13" s="141"/>
      <c r="F13" s="141"/>
      <c r="G13" s="141">
        <v>260000</v>
      </c>
      <c r="H13" s="141"/>
      <c r="I13" s="141"/>
      <c r="J13" s="141"/>
      <c r="K13" s="141"/>
      <c r="L13" s="141"/>
      <c r="M13" s="136">
        <f t="shared" si="3"/>
        <v>260000</v>
      </c>
      <c r="N13" s="141"/>
      <c r="O13" s="141"/>
      <c r="P13" s="141"/>
      <c r="Q13" s="141">
        <v>260000</v>
      </c>
      <c r="R13" s="141"/>
      <c r="S13" s="141"/>
      <c r="T13" s="141"/>
      <c r="U13" s="141"/>
      <c r="V13" s="136">
        <f t="shared" si="4"/>
        <v>260000</v>
      </c>
      <c r="W13" s="141"/>
      <c r="X13" s="141"/>
      <c r="Y13" s="141"/>
      <c r="Z13" s="141">
        <v>260000</v>
      </c>
      <c r="AA13" s="141"/>
      <c r="AB13" s="141"/>
      <c r="AC13" s="141"/>
      <c r="AD13" s="141"/>
    </row>
    <row r="14" spans="1:30" s="207" customFormat="1" x14ac:dyDescent="0.2">
      <c r="A14" s="128">
        <v>3131</v>
      </c>
      <c r="B14" s="122" t="s">
        <v>370</v>
      </c>
      <c r="C14" s="136">
        <f t="shared" si="2"/>
        <v>7000</v>
      </c>
      <c r="D14" s="141"/>
      <c r="E14" s="141"/>
      <c r="F14" s="141"/>
      <c r="G14" s="141">
        <v>7000</v>
      </c>
      <c r="H14" s="141"/>
      <c r="I14" s="141"/>
      <c r="J14" s="141"/>
      <c r="K14" s="141"/>
      <c r="L14" s="141"/>
      <c r="M14" s="136">
        <f t="shared" si="3"/>
        <v>10000</v>
      </c>
      <c r="N14" s="141"/>
      <c r="O14" s="141"/>
      <c r="P14" s="141"/>
      <c r="Q14" s="141">
        <v>10000</v>
      </c>
      <c r="R14" s="141"/>
      <c r="S14" s="141"/>
      <c r="T14" s="141"/>
      <c r="U14" s="141"/>
      <c r="V14" s="136"/>
      <c r="W14" s="141"/>
      <c r="X14" s="141"/>
      <c r="Y14" s="141"/>
      <c r="Z14" s="141">
        <v>10000</v>
      </c>
      <c r="AA14" s="141"/>
      <c r="AB14" s="141"/>
      <c r="AC14" s="141"/>
      <c r="AD14" s="141"/>
    </row>
    <row r="15" spans="1:30" x14ac:dyDescent="0.2">
      <c r="A15" s="128">
        <v>3132</v>
      </c>
      <c r="B15" s="122" t="s">
        <v>41</v>
      </c>
      <c r="C15" s="136">
        <f t="shared" si="2"/>
        <v>860278</v>
      </c>
      <c r="D15" s="141"/>
      <c r="E15" s="141">
        <v>400000</v>
      </c>
      <c r="F15" s="141"/>
      <c r="G15" s="141">
        <v>460278</v>
      </c>
      <c r="H15" s="141"/>
      <c r="I15" s="141"/>
      <c r="J15" s="141"/>
      <c r="K15" s="141"/>
      <c r="L15" s="141"/>
      <c r="M15" s="136">
        <f t="shared" si="3"/>
        <v>915278</v>
      </c>
      <c r="N15" s="141"/>
      <c r="O15" s="141">
        <v>400000</v>
      </c>
      <c r="P15" s="141"/>
      <c r="Q15" s="141">
        <v>515278</v>
      </c>
      <c r="R15" s="141"/>
      <c r="S15" s="141"/>
      <c r="T15" s="141"/>
      <c r="U15" s="141"/>
      <c r="V15" s="136">
        <f t="shared" si="4"/>
        <v>915278</v>
      </c>
      <c r="W15" s="141"/>
      <c r="X15" s="141">
        <v>400000</v>
      </c>
      <c r="Y15" s="141"/>
      <c r="Z15" s="141">
        <v>515278</v>
      </c>
      <c r="AA15" s="141"/>
      <c r="AB15" s="141"/>
      <c r="AC15" s="141"/>
      <c r="AD15" s="141"/>
    </row>
    <row r="16" spans="1:30" x14ac:dyDescent="0.2">
      <c r="A16" s="128">
        <v>3133</v>
      </c>
      <c r="B16" s="122" t="s">
        <v>293</v>
      </c>
      <c r="C16" s="136">
        <f t="shared" si="2"/>
        <v>0</v>
      </c>
      <c r="D16" s="141"/>
      <c r="E16" s="141"/>
      <c r="F16" s="141"/>
      <c r="G16" s="141">
        <v>0</v>
      </c>
      <c r="H16" s="141"/>
      <c r="I16" s="141"/>
      <c r="J16" s="141"/>
      <c r="K16" s="141"/>
      <c r="L16" s="141"/>
      <c r="M16" s="136">
        <f t="shared" si="3"/>
        <v>0</v>
      </c>
      <c r="N16" s="141"/>
      <c r="O16" s="141"/>
      <c r="P16" s="141"/>
      <c r="Q16" s="141"/>
      <c r="R16" s="141"/>
      <c r="S16" s="141"/>
      <c r="T16" s="141"/>
      <c r="U16" s="141"/>
      <c r="V16" s="136">
        <f t="shared" si="4"/>
        <v>0</v>
      </c>
      <c r="W16" s="141"/>
      <c r="X16" s="141"/>
      <c r="Y16" s="141"/>
      <c r="Z16" s="141"/>
      <c r="AA16" s="141"/>
      <c r="AB16" s="141"/>
      <c r="AC16" s="141"/>
      <c r="AD16" s="141"/>
    </row>
    <row r="17" spans="1:30" x14ac:dyDescent="0.2">
      <c r="A17" s="128">
        <v>3211</v>
      </c>
      <c r="B17" s="122" t="s">
        <v>294</v>
      </c>
      <c r="C17" s="136">
        <f t="shared" si="2"/>
        <v>8000</v>
      </c>
      <c r="D17" s="141"/>
      <c r="E17" s="141"/>
      <c r="F17" s="141"/>
      <c r="G17" s="141">
        <v>8000</v>
      </c>
      <c r="H17" s="141"/>
      <c r="I17" s="141"/>
      <c r="J17" s="141"/>
      <c r="K17" s="141"/>
      <c r="L17" s="141"/>
      <c r="M17" s="136">
        <f t="shared" si="3"/>
        <v>13000</v>
      </c>
      <c r="N17" s="141"/>
      <c r="O17" s="141"/>
      <c r="P17" s="141"/>
      <c r="Q17" s="141">
        <v>13000</v>
      </c>
      <c r="R17" s="141"/>
      <c r="S17" s="141"/>
      <c r="T17" s="141"/>
      <c r="U17" s="141"/>
      <c r="V17" s="136">
        <f t="shared" si="4"/>
        <v>13000</v>
      </c>
      <c r="W17" s="141"/>
      <c r="X17" s="141"/>
      <c r="Y17" s="141"/>
      <c r="Z17" s="141">
        <v>13000</v>
      </c>
      <c r="AA17" s="141"/>
      <c r="AB17" s="141"/>
      <c r="AC17" s="141"/>
      <c r="AD17" s="141"/>
    </row>
    <row r="18" spans="1:30" x14ac:dyDescent="0.2">
      <c r="A18" s="128">
        <v>3212</v>
      </c>
      <c r="B18" s="122" t="s">
        <v>295</v>
      </c>
      <c r="C18" s="136">
        <f t="shared" si="2"/>
        <v>265000</v>
      </c>
      <c r="D18" s="141"/>
      <c r="E18" s="141"/>
      <c r="F18" s="141"/>
      <c r="G18" s="141">
        <v>265000</v>
      </c>
      <c r="H18" s="141"/>
      <c r="I18" s="141"/>
      <c r="J18" s="141"/>
      <c r="K18" s="141"/>
      <c r="L18" s="141"/>
      <c r="M18" s="136">
        <f t="shared" si="3"/>
        <v>275000</v>
      </c>
      <c r="N18" s="141"/>
      <c r="O18" s="141"/>
      <c r="P18" s="141"/>
      <c r="Q18" s="141">
        <v>275000</v>
      </c>
      <c r="R18" s="141"/>
      <c r="S18" s="141"/>
      <c r="T18" s="141"/>
      <c r="U18" s="141"/>
      <c r="V18" s="136">
        <f t="shared" si="4"/>
        <v>275000</v>
      </c>
      <c r="W18" s="141"/>
      <c r="X18" s="141"/>
      <c r="Y18" s="141"/>
      <c r="Z18" s="141">
        <v>275000</v>
      </c>
      <c r="AA18" s="141"/>
      <c r="AB18" s="141"/>
      <c r="AC18" s="141"/>
      <c r="AD18" s="141"/>
    </row>
    <row r="19" spans="1:30" x14ac:dyDescent="0.2">
      <c r="A19" s="128">
        <v>3213</v>
      </c>
      <c r="B19" s="122" t="s">
        <v>296</v>
      </c>
      <c r="C19" s="136">
        <f t="shared" si="2"/>
        <v>35000</v>
      </c>
      <c r="D19" s="141">
        <v>15000</v>
      </c>
      <c r="E19" s="141"/>
      <c r="F19" s="141"/>
      <c r="G19" s="141">
        <v>20000</v>
      </c>
      <c r="H19" s="141"/>
      <c r="I19" s="141"/>
      <c r="J19" s="141"/>
      <c r="K19" s="141"/>
      <c r="L19" s="141"/>
      <c r="M19" s="136">
        <f t="shared" si="3"/>
        <v>44000</v>
      </c>
      <c r="N19" s="141">
        <v>15000</v>
      </c>
      <c r="O19" s="141"/>
      <c r="P19" s="141"/>
      <c r="Q19" s="141">
        <v>29000</v>
      </c>
      <c r="R19" s="141"/>
      <c r="S19" s="141"/>
      <c r="T19" s="141"/>
      <c r="U19" s="141"/>
      <c r="V19" s="136">
        <f t="shared" si="4"/>
        <v>44000</v>
      </c>
      <c r="W19" s="141">
        <v>15000</v>
      </c>
      <c r="X19" s="141"/>
      <c r="Y19" s="141"/>
      <c r="Z19" s="141">
        <v>29000</v>
      </c>
      <c r="AA19" s="141"/>
      <c r="AB19" s="141"/>
      <c r="AC19" s="141"/>
      <c r="AD19" s="141"/>
    </row>
    <row r="20" spans="1:30" x14ac:dyDescent="0.2">
      <c r="A20" s="128">
        <v>3221</v>
      </c>
      <c r="B20" s="122" t="s">
        <v>297</v>
      </c>
      <c r="C20" s="136">
        <f t="shared" si="2"/>
        <v>119093</v>
      </c>
      <c r="D20" s="141"/>
      <c r="E20" s="141"/>
      <c r="F20" s="141"/>
      <c r="G20" s="141">
        <v>117000</v>
      </c>
      <c r="H20" s="141"/>
      <c r="I20" s="141">
        <v>2093</v>
      </c>
      <c r="J20" s="141"/>
      <c r="K20" s="141"/>
      <c r="L20" s="141"/>
      <c r="M20" s="136">
        <f t="shared" si="3"/>
        <v>117000</v>
      </c>
      <c r="N20" s="141"/>
      <c r="O20" s="141"/>
      <c r="P20" s="141"/>
      <c r="Q20" s="141">
        <v>117000</v>
      </c>
      <c r="R20" s="141"/>
      <c r="S20" s="141"/>
      <c r="T20" s="141"/>
      <c r="U20" s="141"/>
      <c r="V20" s="136">
        <f t="shared" si="4"/>
        <v>117000</v>
      </c>
      <c r="W20" s="141"/>
      <c r="X20" s="141"/>
      <c r="Y20" s="141"/>
      <c r="Z20" s="141">
        <v>117000</v>
      </c>
      <c r="AA20" s="141"/>
      <c r="AB20" s="141"/>
      <c r="AC20" s="141"/>
      <c r="AD20" s="141"/>
    </row>
    <row r="21" spans="1:30" x14ac:dyDescent="0.2">
      <c r="A21" s="128">
        <v>3222</v>
      </c>
      <c r="B21" s="122" t="s">
        <v>43</v>
      </c>
      <c r="C21" s="136">
        <f t="shared" si="2"/>
        <v>1172060</v>
      </c>
      <c r="D21" s="141"/>
      <c r="E21" s="141">
        <v>580000</v>
      </c>
      <c r="F21" s="141"/>
      <c r="G21" s="141">
        <v>590000</v>
      </c>
      <c r="H21" s="141"/>
      <c r="I21" s="141"/>
      <c r="J21" s="141"/>
      <c r="K21" s="141"/>
      <c r="L21" s="141">
        <v>2060</v>
      </c>
      <c r="M21" s="136">
        <f t="shared" si="3"/>
        <v>1170000</v>
      </c>
      <c r="N21" s="141"/>
      <c r="O21" s="141">
        <v>580000</v>
      </c>
      <c r="P21" s="141"/>
      <c r="Q21" s="141">
        <v>590000</v>
      </c>
      <c r="R21" s="141"/>
      <c r="S21" s="141"/>
      <c r="T21" s="141"/>
      <c r="U21" s="141"/>
      <c r="V21" s="136">
        <f t="shared" si="4"/>
        <v>1170000</v>
      </c>
      <c r="W21" s="141"/>
      <c r="X21" s="141">
        <v>580000</v>
      </c>
      <c r="Y21" s="141"/>
      <c r="Z21" s="141">
        <v>590000</v>
      </c>
      <c r="AA21" s="141"/>
      <c r="AB21" s="141"/>
      <c r="AC21" s="141"/>
      <c r="AD21" s="141"/>
    </row>
    <row r="22" spans="1:30" x14ac:dyDescent="0.2">
      <c r="A22" s="128">
        <v>3223</v>
      </c>
      <c r="B22" s="122" t="s">
        <v>72</v>
      </c>
      <c r="C22" s="136">
        <f t="shared" si="2"/>
        <v>610365</v>
      </c>
      <c r="D22" s="141"/>
      <c r="E22" s="141">
        <v>105365</v>
      </c>
      <c r="F22" s="141"/>
      <c r="G22" s="141">
        <v>505000</v>
      </c>
      <c r="H22" s="141"/>
      <c r="I22" s="141"/>
      <c r="J22" s="141"/>
      <c r="K22" s="141"/>
      <c r="L22" s="141"/>
      <c r="M22" s="136">
        <f t="shared" si="3"/>
        <v>600365</v>
      </c>
      <c r="N22" s="141"/>
      <c r="O22" s="141">
        <v>105365</v>
      </c>
      <c r="P22" s="141"/>
      <c r="Q22" s="141">
        <v>495000</v>
      </c>
      <c r="R22" s="141"/>
      <c r="S22" s="141"/>
      <c r="T22" s="141"/>
      <c r="U22" s="141"/>
      <c r="V22" s="136">
        <f t="shared" si="4"/>
        <v>600365</v>
      </c>
      <c r="W22" s="141"/>
      <c r="X22" s="141">
        <v>105365</v>
      </c>
      <c r="Y22" s="141"/>
      <c r="Z22" s="141">
        <v>495000</v>
      </c>
      <c r="AA22" s="141"/>
      <c r="AB22" s="141"/>
      <c r="AC22" s="141"/>
      <c r="AD22" s="141"/>
    </row>
    <row r="23" spans="1:30" x14ac:dyDescent="0.2">
      <c r="A23" s="128">
        <v>3224</v>
      </c>
      <c r="B23" s="122" t="s">
        <v>298</v>
      </c>
      <c r="C23" s="136">
        <f t="shared" si="2"/>
        <v>92000</v>
      </c>
      <c r="D23" s="141"/>
      <c r="E23" s="141"/>
      <c r="F23" s="141"/>
      <c r="G23" s="141">
        <v>92000</v>
      </c>
      <c r="H23" s="141"/>
      <c r="I23" s="141"/>
      <c r="J23" s="141"/>
      <c r="K23" s="141"/>
      <c r="L23" s="141"/>
      <c r="M23" s="136">
        <f t="shared" si="3"/>
        <v>92000</v>
      </c>
      <c r="N23" s="141"/>
      <c r="O23" s="141"/>
      <c r="P23" s="141"/>
      <c r="Q23" s="141">
        <v>92000</v>
      </c>
      <c r="R23" s="141"/>
      <c r="S23" s="141"/>
      <c r="T23" s="141"/>
      <c r="U23" s="141"/>
      <c r="V23" s="136">
        <f t="shared" si="4"/>
        <v>92000</v>
      </c>
      <c r="W23" s="141"/>
      <c r="X23" s="141"/>
      <c r="Y23" s="141"/>
      <c r="Z23" s="141">
        <v>92000</v>
      </c>
      <c r="AA23" s="141"/>
      <c r="AB23" s="141"/>
      <c r="AC23" s="141"/>
      <c r="AD23" s="141"/>
    </row>
    <row r="24" spans="1:30" x14ac:dyDescent="0.2">
      <c r="A24" s="128">
        <v>3225</v>
      </c>
      <c r="B24" s="122" t="s">
        <v>299</v>
      </c>
      <c r="C24" s="136">
        <f t="shared" si="2"/>
        <v>31675</v>
      </c>
      <c r="D24" s="141"/>
      <c r="E24" s="141"/>
      <c r="F24" s="141"/>
      <c r="G24" s="141">
        <v>26000</v>
      </c>
      <c r="H24" s="141"/>
      <c r="I24" s="141">
        <v>5675</v>
      </c>
      <c r="J24" s="141"/>
      <c r="K24" s="141"/>
      <c r="L24" s="141"/>
      <c r="M24" s="136">
        <f t="shared" si="3"/>
        <v>30000</v>
      </c>
      <c r="N24" s="141"/>
      <c r="O24" s="141"/>
      <c r="P24" s="141"/>
      <c r="Q24" s="141">
        <v>30000</v>
      </c>
      <c r="R24" s="141"/>
      <c r="S24" s="141"/>
      <c r="T24" s="141"/>
      <c r="U24" s="141"/>
      <c r="V24" s="136">
        <f t="shared" si="4"/>
        <v>30000</v>
      </c>
      <c r="W24" s="141"/>
      <c r="X24" s="141"/>
      <c r="Y24" s="141"/>
      <c r="Z24" s="141">
        <v>30000</v>
      </c>
      <c r="AA24" s="141"/>
      <c r="AB24" s="141"/>
      <c r="AC24" s="141"/>
      <c r="AD24" s="141"/>
    </row>
    <row r="25" spans="1:30" x14ac:dyDescent="0.2">
      <c r="A25" s="128">
        <v>3227</v>
      </c>
      <c r="B25" s="122" t="s">
        <v>300</v>
      </c>
      <c r="C25" s="136">
        <f t="shared" si="2"/>
        <v>9000</v>
      </c>
      <c r="D25" s="141"/>
      <c r="E25" s="141"/>
      <c r="F25" s="141"/>
      <c r="G25" s="141">
        <v>9000</v>
      </c>
      <c r="H25" s="141"/>
      <c r="I25" s="141"/>
      <c r="J25" s="141"/>
      <c r="K25" s="141"/>
      <c r="L25" s="141"/>
      <c r="M25" s="136">
        <f t="shared" si="3"/>
        <v>15000</v>
      </c>
      <c r="N25" s="141"/>
      <c r="O25" s="141"/>
      <c r="P25" s="141"/>
      <c r="Q25" s="141">
        <v>15000</v>
      </c>
      <c r="R25" s="141"/>
      <c r="S25" s="141"/>
      <c r="T25" s="141"/>
      <c r="U25" s="141"/>
      <c r="V25" s="136">
        <f t="shared" si="4"/>
        <v>15000</v>
      </c>
      <c r="W25" s="141"/>
      <c r="X25" s="141"/>
      <c r="Y25" s="141"/>
      <c r="Z25" s="141">
        <v>15000</v>
      </c>
      <c r="AA25" s="141"/>
      <c r="AB25" s="141"/>
      <c r="AC25" s="141"/>
      <c r="AD25" s="141"/>
    </row>
    <row r="26" spans="1:30" x14ac:dyDescent="0.2">
      <c r="A26" s="128">
        <v>3231</v>
      </c>
      <c r="B26" s="122" t="s">
        <v>301</v>
      </c>
      <c r="C26" s="136">
        <f t="shared" si="2"/>
        <v>41000</v>
      </c>
      <c r="D26" s="141"/>
      <c r="E26" s="141"/>
      <c r="F26" s="141"/>
      <c r="G26" s="141">
        <v>41000</v>
      </c>
      <c r="H26" s="141"/>
      <c r="I26" s="141"/>
      <c r="J26" s="141"/>
      <c r="K26" s="141"/>
      <c r="L26" s="141"/>
      <c r="M26" s="136">
        <f t="shared" si="3"/>
        <v>43000</v>
      </c>
      <c r="N26" s="141"/>
      <c r="O26" s="141"/>
      <c r="P26" s="141"/>
      <c r="Q26" s="141">
        <v>43000</v>
      </c>
      <c r="R26" s="141"/>
      <c r="S26" s="141"/>
      <c r="T26" s="141"/>
      <c r="U26" s="141"/>
      <c r="V26" s="136">
        <f t="shared" si="4"/>
        <v>43000</v>
      </c>
      <c r="W26" s="141"/>
      <c r="X26" s="141"/>
      <c r="Y26" s="141"/>
      <c r="Z26" s="141">
        <v>43000</v>
      </c>
      <c r="AA26" s="141"/>
      <c r="AB26" s="141"/>
      <c r="AC26" s="141"/>
      <c r="AD26" s="141"/>
    </row>
    <row r="27" spans="1:30" x14ac:dyDescent="0.2">
      <c r="A27" s="128">
        <v>3232</v>
      </c>
      <c r="B27" s="122" t="s">
        <v>289</v>
      </c>
      <c r="C27" s="136">
        <f t="shared" si="2"/>
        <v>653000</v>
      </c>
      <c r="D27" s="141">
        <v>300000</v>
      </c>
      <c r="E27" s="141">
        <v>121000</v>
      </c>
      <c r="F27" s="141"/>
      <c r="G27" s="141">
        <v>232000</v>
      </c>
      <c r="H27" s="141"/>
      <c r="I27" s="141"/>
      <c r="J27" s="141"/>
      <c r="K27" s="141"/>
      <c r="L27" s="141"/>
      <c r="M27" s="136">
        <f t="shared" si="3"/>
        <v>371000</v>
      </c>
      <c r="N27" s="141"/>
      <c r="O27" s="141">
        <v>121000</v>
      </c>
      <c r="P27" s="141"/>
      <c r="Q27" s="141">
        <v>250000</v>
      </c>
      <c r="R27" s="141"/>
      <c r="S27" s="141"/>
      <c r="T27" s="141"/>
      <c r="U27" s="141"/>
      <c r="V27" s="136">
        <f t="shared" si="4"/>
        <v>371000</v>
      </c>
      <c r="W27" s="141"/>
      <c r="X27" s="141">
        <v>121000</v>
      </c>
      <c r="Y27" s="141"/>
      <c r="Z27" s="141">
        <v>250000</v>
      </c>
      <c r="AA27" s="141"/>
      <c r="AB27" s="141"/>
      <c r="AC27" s="141"/>
      <c r="AD27" s="141"/>
    </row>
    <row r="28" spans="1:30" x14ac:dyDescent="0.2">
      <c r="A28" s="128">
        <v>3233</v>
      </c>
      <c r="B28" s="122" t="s">
        <v>84</v>
      </c>
      <c r="C28" s="136">
        <f t="shared" si="2"/>
        <v>4500</v>
      </c>
      <c r="D28" s="141"/>
      <c r="E28" s="141"/>
      <c r="F28" s="141"/>
      <c r="G28" s="141">
        <v>4500</v>
      </c>
      <c r="H28" s="141"/>
      <c r="I28" s="141"/>
      <c r="J28" s="141"/>
      <c r="K28" s="141"/>
      <c r="L28" s="141"/>
      <c r="M28" s="136">
        <f t="shared" si="3"/>
        <v>6000</v>
      </c>
      <c r="N28" s="141"/>
      <c r="O28" s="141"/>
      <c r="P28" s="141"/>
      <c r="Q28" s="141">
        <v>6000</v>
      </c>
      <c r="R28" s="141"/>
      <c r="S28" s="141"/>
      <c r="T28" s="141"/>
      <c r="U28" s="141"/>
      <c r="V28" s="136">
        <f t="shared" si="4"/>
        <v>6000</v>
      </c>
      <c r="W28" s="141"/>
      <c r="X28" s="141"/>
      <c r="Y28" s="141"/>
      <c r="Z28" s="141">
        <v>6000</v>
      </c>
      <c r="AA28" s="141"/>
      <c r="AB28" s="141"/>
      <c r="AC28" s="141"/>
      <c r="AD28" s="141"/>
    </row>
    <row r="29" spans="1:30" x14ac:dyDescent="0.2">
      <c r="A29" s="128">
        <v>3234</v>
      </c>
      <c r="B29" s="122" t="s">
        <v>86</v>
      </c>
      <c r="C29" s="136">
        <f t="shared" si="2"/>
        <v>255000</v>
      </c>
      <c r="D29" s="141"/>
      <c r="E29" s="141"/>
      <c r="F29" s="141"/>
      <c r="G29" s="141">
        <v>255000</v>
      </c>
      <c r="H29" s="141"/>
      <c r="I29" s="141"/>
      <c r="J29" s="141"/>
      <c r="K29" s="141"/>
      <c r="L29" s="141"/>
      <c r="M29" s="136">
        <f t="shared" si="3"/>
        <v>255000</v>
      </c>
      <c r="N29" s="141"/>
      <c r="O29" s="141"/>
      <c r="P29" s="141"/>
      <c r="Q29" s="141">
        <v>255000</v>
      </c>
      <c r="R29" s="141"/>
      <c r="S29" s="141"/>
      <c r="T29" s="141"/>
      <c r="U29" s="141"/>
      <c r="V29" s="136">
        <f t="shared" si="4"/>
        <v>255000</v>
      </c>
      <c r="W29" s="141"/>
      <c r="X29" s="141"/>
      <c r="Y29" s="141"/>
      <c r="Z29" s="141">
        <v>255000</v>
      </c>
      <c r="AA29" s="141"/>
      <c r="AB29" s="141"/>
      <c r="AC29" s="141"/>
      <c r="AD29" s="141"/>
    </row>
    <row r="30" spans="1:30" x14ac:dyDescent="0.2">
      <c r="A30" s="128">
        <v>3235</v>
      </c>
      <c r="B30" s="122" t="s">
        <v>88</v>
      </c>
      <c r="C30" s="136">
        <f t="shared" si="2"/>
        <v>0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36">
        <f t="shared" si="3"/>
        <v>0</v>
      </c>
      <c r="N30" s="141"/>
      <c r="O30" s="141"/>
      <c r="P30" s="141"/>
      <c r="Q30" s="141"/>
      <c r="R30" s="141"/>
      <c r="S30" s="141"/>
      <c r="T30" s="141"/>
      <c r="U30" s="141"/>
      <c r="V30" s="136">
        <f t="shared" si="4"/>
        <v>0</v>
      </c>
      <c r="W30" s="141"/>
      <c r="X30" s="141"/>
      <c r="Y30" s="141"/>
      <c r="Z30" s="141"/>
      <c r="AA30" s="141"/>
      <c r="AB30" s="141"/>
      <c r="AC30" s="141"/>
      <c r="AD30" s="141"/>
    </row>
    <row r="31" spans="1:30" x14ac:dyDescent="0.2">
      <c r="A31" s="128">
        <v>3236</v>
      </c>
      <c r="B31" s="122" t="s">
        <v>90</v>
      </c>
      <c r="C31" s="136">
        <f t="shared" si="2"/>
        <v>39000</v>
      </c>
      <c r="D31" s="141"/>
      <c r="E31" s="141"/>
      <c r="F31" s="141"/>
      <c r="G31" s="141">
        <v>39000</v>
      </c>
      <c r="H31" s="141"/>
      <c r="I31" s="141"/>
      <c r="J31" s="141"/>
      <c r="K31" s="141"/>
      <c r="L31" s="141"/>
      <c r="M31" s="136">
        <f t="shared" si="3"/>
        <v>20000</v>
      </c>
      <c r="N31" s="141"/>
      <c r="O31" s="141"/>
      <c r="P31" s="141"/>
      <c r="Q31" s="141">
        <v>20000</v>
      </c>
      <c r="R31" s="141"/>
      <c r="S31" s="141"/>
      <c r="T31" s="141"/>
      <c r="U31" s="141"/>
      <c r="V31" s="136">
        <f t="shared" si="4"/>
        <v>20000</v>
      </c>
      <c r="W31" s="141"/>
      <c r="X31" s="141"/>
      <c r="Y31" s="141"/>
      <c r="Z31" s="141">
        <v>20000</v>
      </c>
      <c r="AA31" s="141"/>
      <c r="AB31" s="141"/>
      <c r="AC31" s="141"/>
      <c r="AD31" s="141"/>
    </row>
    <row r="32" spans="1:30" x14ac:dyDescent="0.2">
      <c r="A32" s="128">
        <v>3237</v>
      </c>
      <c r="B32" s="122" t="s">
        <v>92</v>
      </c>
      <c r="C32" s="136">
        <f t="shared" si="2"/>
        <v>40000</v>
      </c>
      <c r="D32" s="141"/>
      <c r="E32" s="141"/>
      <c r="F32" s="141"/>
      <c r="G32" s="141">
        <v>25000</v>
      </c>
      <c r="H32" s="141">
        <v>15000</v>
      </c>
      <c r="I32" s="141"/>
      <c r="J32" s="141"/>
      <c r="K32" s="141"/>
      <c r="L32" s="141"/>
      <c r="M32" s="136">
        <f t="shared" si="3"/>
        <v>40000</v>
      </c>
      <c r="N32" s="141"/>
      <c r="O32" s="141"/>
      <c r="P32" s="141"/>
      <c r="Q32" s="141">
        <v>25000</v>
      </c>
      <c r="R32" s="141">
        <v>15000</v>
      </c>
      <c r="S32" s="141"/>
      <c r="T32" s="141"/>
      <c r="U32" s="141"/>
      <c r="V32" s="136">
        <f t="shared" si="4"/>
        <v>40000</v>
      </c>
      <c r="W32" s="141"/>
      <c r="X32" s="141"/>
      <c r="Y32" s="141"/>
      <c r="Z32" s="141">
        <v>25000</v>
      </c>
      <c r="AA32" s="141">
        <v>15000</v>
      </c>
      <c r="AB32" s="141"/>
      <c r="AC32" s="141"/>
      <c r="AD32" s="141"/>
    </row>
    <row r="33" spans="1:30" x14ac:dyDescent="0.2">
      <c r="A33" s="128">
        <v>3238</v>
      </c>
      <c r="B33" s="122" t="s">
        <v>94</v>
      </c>
      <c r="C33" s="136">
        <f t="shared" si="2"/>
        <v>83416</v>
      </c>
      <c r="D33" s="141">
        <v>10416</v>
      </c>
      <c r="E33" s="141"/>
      <c r="F33" s="141"/>
      <c r="G33" s="141">
        <v>73000</v>
      </c>
      <c r="H33" s="141"/>
      <c r="I33" s="141"/>
      <c r="J33" s="141"/>
      <c r="K33" s="141"/>
      <c r="L33" s="141"/>
      <c r="M33" s="136">
        <f t="shared" si="3"/>
        <v>90416</v>
      </c>
      <c r="N33" s="141">
        <v>10416</v>
      </c>
      <c r="O33" s="141"/>
      <c r="P33" s="141"/>
      <c r="Q33" s="141">
        <v>80000</v>
      </c>
      <c r="R33" s="141"/>
      <c r="S33" s="141"/>
      <c r="T33" s="141"/>
      <c r="U33" s="141"/>
      <c r="V33" s="136">
        <f t="shared" si="4"/>
        <v>90416</v>
      </c>
      <c r="W33" s="141">
        <v>10416</v>
      </c>
      <c r="X33" s="141"/>
      <c r="Y33" s="141"/>
      <c r="Z33" s="141">
        <v>80000</v>
      </c>
      <c r="AA33" s="141"/>
      <c r="AB33" s="141"/>
      <c r="AC33" s="141"/>
      <c r="AD33" s="141"/>
    </row>
    <row r="34" spans="1:30" x14ac:dyDescent="0.2">
      <c r="A34" s="128">
        <v>3239</v>
      </c>
      <c r="B34" s="122" t="s">
        <v>96</v>
      </c>
      <c r="C34" s="136">
        <f t="shared" si="2"/>
        <v>29000</v>
      </c>
      <c r="D34" s="141"/>
      <c r="E34" s="141"/>
      <c r="F34" s="141"/>
      <c r="G34" s="141">
        <v>29000</v>
      </c>
      <c r="H34" s="141"/>
      <c r="I34" s="141"/>
      <c r="J34" s="141"/>
      <c r="K34" s="141"/>
      <c r="L34" s="141"/>
      <c r="M34" s="136">
        <f t="shared" si="3"/>
        <v>36000</v>
      </c>
      <c r="N34" s="141"/>
      <c r="O34" s="141"/>
      <c r="P34" s="141"/>
      <c r="Q34" s="141">
        <v>36000</v>
      </c>
      <c r="R34" s="141"/>
      <c r="S34" s="141"/>
      <c r="T34" s="141"/>
      <c r="U34" s="141"/>
      <c r="V34" s="136">
        <f t="shared" si="4"/>
        <v>36000</v>
      </c>
      <c r="W34" s="141"/>
      <c r="X34" s="141"/>
      <c r="Y34" s="141"/>
      <c r="Z34" s="141">
        <v>36000</v>
      </c>
      <c r="AA34" s="141"/>
      <c r="AB34" s="141"/>
      <c r="AC34" s="141"/>
      <c r="AD34" s="141"/>
    </row>
    <row r="35" spans="1:30" s="207" customFormat="1" ht="22.5" x14ac:dyDescent="0.2">
      <c r="A35" s="128">
        <v>3241</v>
      </c>
      <c r="B35" s="122" t="s">
        <v>371</v>
      </c>
      <c r="C35" s="136">
        <f t="shared" si="2"/>
        <v>0</v>
      </c>
      <c r="D35" s="141"/>
      <c r="E35" s="141"/>
      <c r="F35" s="141"/>
      <c r="G35" s="141">
        <v>0</v>
      </c>
      <c r="H35" s="141"/>
      <c r="I35" s="141"/>
      <c r="J35" s="141"/>
      <c r="K35" s="141"/>
      <c r="L35" s="141"/>
      <c r="M35" s="136">
        <f t="shared" si="3"/>
        <v>4400</v>
      </c>
      <c r="N35" s="141"/>
      <c r="O35" s="141"/>
      <c r="P35" s="141"/>
      <c r="Q35" s="141">
        <v>4400</v>
      </c>
      <c r="R35" s="141"/>
      <c r="S35" s="141"/>
      <c r="T35" s="141"/>
      <c r="U35" s="141"/>
      <c r="V35" s="136"/>
      <c r="W35" s="141"/>
      <c r="X35" s="141"/>
      <c r="Y35" s="141"/>
      <c r="Z35" s="141">
        <v>4400</v>
      </c>
      <c r="AA35" s="141"/>
      <c r="AB35" s="141"/>
      <c r="AC35" s="141"/>
      <c r="AD35" s="141"/>
    </row>
    <row r="36" spans="1:30" x14ac:dyDescent="0.2">
      <c r="A36" s="128">
        <v>3292</v>
      </c>
      <c r="B36" s="122" t="s">
        <v>104</v>
      </c>
      <c r="C36" s="136">
        <f t="shared" si="2"/>
        <v>35500</v>
      </c>
      <c r="D36" s="141"/>
      <c r="E36" s="141"/>
      <c r="F36" s="141"/>
      <c r="G36" s="141">
        <v>35500</v>
      </c>
      <c r="H36" s="141"/>
      <c r="I36" s="141"/>
      <c r="J36" s="141"/>
      <c r="K36" s="141"/>
      <c r="L36" s="141"/>
      <c r="M36" s="136">
        <f t="shared" si="3"/>
        <v>45500</v>
      </c>
      <c r="N36" s="141"/>
      <c r="O36" s="141"/>
      <c r="P36" s="141"/>
      <c r="Q36" s="141">
        <v>45500</v>
      </c>
      <c r="R36" s="141"/>
      <c r="S36" s="141"/>
      <c r="T36" s="141"/>
      <c r="U36" s="141"/>
      <c r="V36" s="136">
        <f t="shared" si="4"/>
        <v>45500</v>
      </c>
      <c r="W36" s="141"/>
      <c r="X36" s="141"/>
      <c r="Y36" s="141"/>
      <c r="Z36" s="141">
        <v>45500</v>
      </c>
      <c r="AA36" s="141"/>
      <c r="AB36" s="141"/>
      <c r="AC36" s="141"/>
      <c r="AD36" s="141"/>
    </row>
    <row r="37" spans="1:30" s="196" customFormat="1" x14ac:dyDescent="0.2">
      <c r="A37" s="128">
        <v>3293</v>
      </c>
      <c r="B37" s="122" t="s">
        <v>106</v>
      </c>
      <c r="C37" s="136">
        <f t="shared" si="2"/>
        <v>0</v>
      </c>
      <c r="D37" s="141"/>
      <c r="E37" s="141"/>
      <c r="F37" s="141"/>
      <c r="G37" s="141">
        <v>0</v>
      </c>
      <c r="H37" s="141"/>
      <c r="I37" s="141"/>
      <c r="J37" s="141"/>
      <c r="K37" s="141"/>
      <c r="L37" s="141"/>
      <c r="M37" s="136">
        <f t="shared" si="3"/>
        <v>22000</v>
      </c>
      <c r="N37" s="141"/>
      <c r="O37" s="141"/>
      <c r="P37" s="141"/>
      <c r="Q37" s="141">
        <v>22000</v>
      </c>
      <c r="R37" s="141"/>
      <c r="S37" s="141"/>
      <c r="T37" s="141"/>
      <c r="U37" s="141"/>
      <c r="V37" s="136">
        <f t="shared" si="4"/>
        <v>22000</v>
      </c>
      <c r="W37" s="141"/>
      <c r="X37" s="141"/>
      <c r="Y37" s="141"/>
      <c r="Z37" s="141">
        <v>22000</v>
      </c>
      <c r="AA37" s="141"/>
      <c r="AB37" s="141"/>
      <c r="AC37" s="141"/>
      <c r="AD37" s="141"/>
    </row>
    <row r="38" spans="1:30" s="207" customFormat="1" x14ac:dyDescent="0.2">
      <c r="A38" s="128">
        <v>3294</v>
      </c>
      <c r="B38" s="122" t="s">
        <v>108</v>
      </c>
      <c r="C38" s="136">
        <f>G38</f>
        <v>1040</v>
      </c>
      <c r="D38" s="141"/>
      <c r="E38" s="141"/>
      <c r="F38" s="141"/>
      <c r="G38" s="141">
        <v>1040</v>
      </c>
      <c r="H38" s="141"/>
      <c r="I38" s="141"/>
      <c r="J38" s="141"/>
      <c r="K38" s="141"/>
      <c r="L38" s="141"/>
      <c r="M38" s="136">
        <f t="shared" si="3"/>
        <v>1040</v>
      </c>
      <c r="N38" s="141"/>
      <c r="O38" s="141"/>
      <c r="P38" s="141"/>
      <c r="Q38" s="141">
        <v>1040</v>
      </c>
      <c r="R38" s="141"/>
      <c r="S38" s="141"/>
      <c r="T38" s="141"/>
      <c r="U38" s="141"/>
      <c r="V38" s="136"/>
      <c r="W38" s="141"/>
      <c r="X38" s="141"/>
      <c r="Y38" s="141"/>
      <c r="Z38" s="141">
        <v>1040</v>
      </c>
      <c r="AA38" s="141"/>
      <c r="AB38" s="141"/>
      <c r="AC38" s="141"/>
      <c r="AD38" s="141"/>
    </row>
    <row r="39" spans="1:30" x14ac:dyDescent="0.2">
      <c r="A39" s="128">
        <v>3295</v>
      </c>
      <c r="B39" s="122" t="s">
        <v>110</v>
      </c>
      <c r="C39" s="136">
        <f t="shared" si="2"/>
        <v>300</v>
      </c>
      <c r="D39" s="141"/>
      <c r="E39" s="141"/>
      <c r="F39" s="141"/>
      <c r="G39" s="141">
        <v>300</v>
      </c>
      <c r="H39" s="141"/>
      <c r="I39" s="141"/>
      <c r="J39" s="141"/>
      <c r="K39" s="141"/>
      <c r="L39" s="141"/>
      <c r="M39" s="136">
        <f t="shared" si="3"/>
        <v>300</v>
      </c>
      <c r="N39" s="141"/>
      <c r="O39" s="141"/>
      <c r="P39" s="141"/>
      <c r="Q39" s="141">
        <v>300</v>
      </c>
      <c r="R39" s="141"/>
      <c r="S39" s="141"/>
      <c r="T39" s="141"/>
      <c r="U39" s="141"/>
      <c r="V39" s="136">
        <f t="shared" si="4"/>
        <v>300</v>
      </c>
      <c r="W39" s="141"/>
      <c r="X39" s="141"/>
      <c r="Y39" s="141"/>
      <c r="Z39" s="141">
        <v>300</v>
      </c>
      <c r="AA39" s="141"/>
      <c r="AB39" s="141"/>
      <c r="AC39" s="141"/>
      <c r="AD39" s="141"/>
    </row>
    <row r="40" spans="1:30" s="206" customFormat="1" x14ac:dyDescent="0.2">
      <c r="A40" s="128">
        <v>3299</v>
      </c>
      <c r="B40" s="122" t="s">
        <v>26</v>
      </c>
      <c r="C40" s="136">
        <f>D40+G40</f>
        <v>25650</v>
      </c>
      <c r="D40" s="141">
        <v>650</v>
      </c>
      <c r="E40" s="141"/>
      <c r="F40" s="141"/>
      <c r="G40" s="141">
        <v>25000</v>
      </c>
      <c r="H40" s="141"/>
      <c r="I40" s="141"/>
      <c r="J40" s="141"/>
      <c r="K40" s="141"/>
      <c r="L40" s="141"/>
      <c r="M40" s="136">
        <f>N40+Q40</f>
        <v>3650</v>
      </c>
      <c r="N40" s="141">
        <v>650</v>
      </c>
      <c r="O40" s="141"/>
      <c r="P40" s="141"/>
      <c r="Q40" s="141">
        <v>3000</v>
      </c>
      <c r="R40" s="141"/>
      <c r="S40" s="141"/>
      <c r="T40" s="141"/>
      <c r="U40" s="141"/>
      <c r="V40" s="136">
        <f>W40+Z40</f>
        <v>3650</v>
      </c>
      <c r="W40" s="141">
        <v>650</v>
      </c>
      <c r="X40" s="141"/>
      <c r="Y40" s="141"/>
      <c r="Z40" s="141">
        <v>3000</v>
      </c>
      <c r="AA40" s="141"/>
      <c r="AB40" s="141"/>
      <c r="AC40" s="141"/>
      <c r="AD40" s="141"/>
    </row>
    <row r="41" spans="1:30" x14ac:dyDescent="0.2">
      <c r="A41" s="128">
        <v>3431</v>
      </c>
      <c r="B41" s="122" t="s">
        <v>122</v>
      </c>
      <c r="C41" s="136">
        <f t="shared" si="2"/>
        <v>5000</v>
      </c>
      <c r="D41" s="141"/>
      <c r="E41" s="141"/>
      <c r="F41" s="141"/>
      <c r="G41" s="141">
        <v>5000</v>
      </c>
      <c r="H41" s="141"/>
      <c r="I41" s="141"/>
      <c r="J41" s="141"/>
      <c r="K41" s="141"/>
      <c r="L41" s="141"/>
      <c r="M41" s="136">
        <f t="shared" si="3"/>
        <v>7000</v>
      </c>
      <c r="N41" s="141"/>
      <c r="O41" s="141"/>
      <c r="P41" s="141"/>
      <c r="Q41" s="141">
        <v>7000</v>
      </c>
      <c r="R41" s="141"/>
      <c r="S41" s="141"/>
      <c r="T41" s="141"/>
      <c r="U41" s="141"/>
      <c r="V41" s="136">
        <f t="shared" si="4"/>
        <v>7000</v>
      </c>
      <c r="W41" s="141"/>
      <c r="X41" s="141"/>
      <c r="Y41" s="141"/>
      <c r="Z41" s="141">
        <v>7000</v>
      </c>
      <c r="AA41" s="141"/>
      <c r="AB41" s="141"/>
      <c r="AC41" s="141"/>
      <c r="AD41" s="141"/>
    </row>
    <row r="42" spans="1:30" s="207" customFormat="1" x14ac:dyDescent="0.2">
      <c r="A42" s="128">
        <v>3433</v>
      </c>
      <c r="B42" s="122" t="s">
        <v>126</v>
      </c>
      <c r="C42" s="136">
        <f>G42</f>
        <v>500</v>
      </c>
      <c r="D42" s="141"/>
      <c r="E42" s="141"/>
      <c r="F42" s="141"/>
      <c r="G42" s="141">
        <v>500</v>
      </c>
      <c r="H42" s="141"/>
      <c r="I42" s="141"/>
      <c r="J42" s="141"/>
      <c r="K42" s="141"/>
      <c r="L42" s="141"/>
      <c r="M42" s="136">
        <f t="shared" si="3"/>
        <v>500</v>
      </c>
      <c r="N42" s="141"/>
      <c r="O42" s="141"/>
      <c r="P42" s="141"/>
      <c r="Q42" s="141">
        <v>500</v>
      </c>
      <c r="R42" s="141"/>
      <c r="S42" s="141"/>
      <c r="T42" s="141"/>
      <c r="U42" s="141"/>
      <c r="V42" s="136"/>
      <c r="W42" s="141"/>
      <c r="X42" s="141"/>
      <c r="Y42" s="141"/>
      <c r="Z42" s="141">
        <v>500</v>
      </c>
      <c r="AA42" s="141"/>
      <c r="AB42" s="141"/>
      <c r="AC42" s="141"/>
      <c r="AD42" s="141"/>
    </row>
    <row r="43" spans="1:30" s="207" customFormat="1" x14ac:dyDescent="0.2">
      <c r="A43" s="128">
        <v>3434</v>
      </c>
      <c r="B43" s="122" t="s">
        <v>26</v>
      </c>
      <c r="C43" s="136">
        <f>G43</f>
        <v>2500</v>
      </c>
      <c r="D43" s="141"/>
      <c r="E43" s="141"/>
      <c r="F43" s="141"/>
      <c r="G43" s="141">
        <v>2500</v>
      </c>
      <c r="H43" s="141"/>
      <c r="I43" s="141"/>
      <c r="J43" s="141"/>
      <c r="K43" s="141"/>
      <c r="L43" s="141"/>
      <c r="M43" s="136">
        <f t="shared" si="3"/>
        <v>11700</v>
      </c>
      <c r="N43" s="141"/>
      <c r="O43" s="141"/>
      <c r="P43" s="141"/>
      <c r="Q43" s="141">
        <v>11700</v>
      </c>
      <c r="R43" s="141"/>
      <c r="S43" s="141"/>
      <c r="T43" s="141"/>
      <c r="U43" s="141"/>
      <c r="V43" s="136"/>
      <c r="W43" s="141"/>
      <c r="X43" s="141"/>
      <c r="Y43" s="141"/>
      <c r="Z43" s="141">
        <v>11700</v>
      </c>
      <c r="AA43" s="141"/>
      <c r="AB43" s="141"/>
      <c r="AC43" s="141"/>
      <c r="AD43" s="141"/>
    </row>
    <row r="44" spans="1:30" x14ac:dyDescent="0.2">
      <c r="A44" s="128">
        <v>3721</v>
      </c>
      <c r="B44" s="122" t="s">
        <v>302</v>
      </c>
      <c r="C44" s="136">
        <f t="shared" si="2"/>
        <v>27000</v>
      </c>
      <c r="D44" s="141"/>
      <c r="E44" s="141"/>
      <c r="F44" s="141"/>
      <c r="G44" s="141">
        <v>27000</v>
      </c>
      <c r="H44" s="141"/>
      <c r="I44" s="141"/>
      <c r="J44" s="141"/>
      <c r="K44" s="141"/>
      <c r="L44" s="141"/>
      <c r="M44" s="136">
        <f t="shared" si="3"/>
        <v>27500</v>
      </c>
      <c r="N44" s="141"/>
      <c r="O44" s="141"/>
      <c r="P44" s="141"/>
      <c r="Q44" s="141">
        <v>27500</v>
      </c>
      <c r="R44" s="141"/>
      <c r="S44" s="141"/>
      <c r="T44" s="141"/>
      <c r="U44" s="141"/>
      <c r="V44" s="136">
        <f t="shared" si="4"/>
        <v>27500</v>
      </c>
      <c r="W44" s="141"/>
      <c r="X44" s="141"/>
      <c r="Y44" s="141"/>
      <c r="Z44" s="141">
        <v>27500</v>
      </c>
      <c r="AA44" s="141"/>
      <c r="AB44" s="141"/>
      <c r="AC44" s="141"/>
      <c r="AD44" s="141"/>
    </row>
    <row r="45" spans="1:30" ht="22.5" x14ac:dyDescent="0.2">
      <c r="A45" s="184">
        <v>3238</v>
      </c>
      <c r="B45" s="185" t="s">
        <v>290</v>
      </c>
      <c r="C45" s="136">
        <f t="shared" si="2"/>
        <v>0</v>
      </c>
      <c r="D45" s="141"/>
      <c r="E45" s="141"/>
      <c r="F45" s="141"/>
      <c r="G45" s="141">
        <v>0</v>
      </c>
      <c r="H45" s="141"/>
      <c r="I45" s="141"/>
      <c r="J45" s="141"/>
      <c r="K45" s="141"/>
      <c r="L45" s="141"/>
      <c r="M45" s="136">
        <f t="shared" si="3"/>
        <v>0</v>
      </c>
      <c r="N45" s="141"/>
      <c r="O45" s="141"/>
      <c r="P45" s="141"/>
      <c r="Q45" s="141"/>
      <c r="R45" s="141"/>
      <c r="S45" s="141"/>
      <c r="T45" s="141"/>
      <c r="U45" s="141"/>
      <c r="V45" s="136">
        <f t="shared" si="4"/>
        <v>0</v>
      </c>
      <c r="W45" s="141"/>
      <c r="X45" s="141"/>
      <c r="Y45" s="141"/>
      <c r="Z45" s="141"/>
      <c r="AA45" s="141"/>
      <c r="AB45" s="141"/>
      <c r="AC45" s="141"/>
      <c r="AD45" s="141"/>
    </row>
    <row r="46" spans="1:30" ht="22.5" x14ac:dyDescent="0.2">
      <c r="A46" s="184">
        <v>3291</v>
      </c>
      <c r="B46" s="185" t="s">
        <v>102</v>
      </c>
      <c r="C46" s="136">
        <f t="shared" si="2"/>
        <v>19600</v>
      </c>
      <c r="D46" s="141">
        <v>19600</v>
      </c>
      <c r="E46" s="141"/>
      <c r="F46" s="141"/>
      <c r="G46" s="141"/>
      <c r="H46" s="141"/>
      <c r="I46" s="141"/>
      <c r="J46" s="141"/>
      <c r="K46" s="141"/>
      <c r="L46" s="141"/>
      <c r="M46" s="136">
        <f t="shared" si="3"/>
        <v>19600</v>
      </c>
      <c r="N46" s="141">
        <v>19600</v>
      </c>
      <c r="O46" s="141"/>
      <c r="P46" s="141"/>
      <c r="Q46" s="141"/>
      <c r="R46" s="141"/>
      <c r="S46" s="141"/>
      <c r="T46" s="141"/>
      <c r="U46" s="141"/>
      <c r="V46" s="136">
        <f t="shared" si="4"/>
        <v>19600</v>
      </c>
      <c r="W46" s="141">
        <v>19600</v>
      </c>
      <c r="X46" s="141"/>
      <c r="Y46" s="141"/>
      <c r="Z46" s="141"/>
      <c r="AA46" s="141"/>
      <c r="AB46" s="141"/>
      <c r="AC46" s="141"/>
      <c r="AD46" s="141"/>
    </row>
    <row r="47" spans="1:30" s="214" customFormat="1" x14ac:dyDescent="0.2">
      <c r="A47" s="210"/>
      <c r="B47" s="211"/>
      <c r="C47" s="212"/>
      <c r="D47" s="213"/>
      <c r="E47" s="213"/>
      <c r="F47" s="213"/>
      <c r="G47" s="213"/>
      <c r="H47" s="213"/>
      <c r="I47" s="213"/>
      <c r="J47" s="213"/>
      <c r="K47" s="213"/>
      <c r="L47" s="213"/>
      <c r="M47" s="212"/>
      <c r="N47" s="213"/>
      <c r="O47" s="213"/>
      <c r="P47" s="213"/>
      <c r="Q47" s="213"/>
      <c r="R47" s="213"/>
      <c r="S47" s="213"/>
      <c r="T47" s="213"/>
      <c r="U47" s="213"/>
      <c r="V47" s="212"/>
      <c r="W47" s="213"/>
      <c r="X47" s="213"/>
      <c r="Y47" s="213"/>
      <c r="Z47" s="213"/>
      <c r="AA47" s="213"/>
      <c r="AB47" s="213"/>
      <c r="AC47" s="213"/>
      <c r="AD47" s="213"/>
    </row>
    <row r="48" spans="1:30" s="3" customFormat="1" ht="17.45" customHeight="1" x14ac:dyDescent="0.2">
      <c r="A48" s="131">
        <v>4221</v>
      </c>
      <c r="B48" s="132" t="s">
        <v>162</v>
      </c>
      <c r="C48" s="136">
        <f t="shared" ref="C48:C49" si="12">SUM(D48:L48)</f>
        <v>16138</v>
      </c>
      <c r="D48" s="142"/>
      <c r="E48" s="143"/>
      <c r="F48" s="143">
        <v>11138</v>
      </c>
      <c r="G48" s="142"/>
      <c r="H48" s="142"/>
      <c r="I48" s="142">
        <v>0</v>
      </c>
      <c r="J48" s="142">
        <v>5000</v>
      </c>
      <c r="K48" s="142"/>
      <c r="L48" s="142"/>
      <c r="M48" s="136">
        <f t="shared" ref="M48:M51" si="13">SUM(N48:U48)</f>
        <v>39738</v>
      </c>
      <c r="N48" s="142"/>
      <c r="O48" s="142"/>
      <c r="P48" s="143">
        <v>30138</v>
      </c>
      <c r="Q48" s="142"/>
      <c r="R48" s="142"/>
      <c r="S48" s="142"/>
      <c r="T48" s="142">
        <v>9600</v>
      </c>
      <c r="U48" s="142"/>
      <c r="V48" s="136">
        <f t="shared" si="4"/>
        <v>39738</v>
      </c>
      <c r="W48" s="142"/>
      <c r="X48" s="142"/>
      <c r="Y48" s="143">
        <v>30138</v>
      </c>
      <c r="Z48" s="142"/>
      <c r="AA48" s="142"/>
      <c r="AB48" s="142"/>
      <c r="AC48" s="142">
        <v>9600</v>
      </c>
      <c r="AD48" s="142"/>
    </row>
    <row r="49" spans="1:30" s="3" customFormat="1" ht="17.45" customHeight="1" x14ac:dyDescent="0.2">
      <c r="A49" s="131">
        <v>4224</v>
      </c>
      <c r="B49" s="132" t="s">
        <v>330</v>
      </c>
      <c r="C49" s="136">
        <f t="shared" si="12"/>
        <v>1100</v>
      </c>
      <c r="D49" s="142"/>
      <c r="E49" s="143"/>
      <c r="F49" s="143">
        <v>0</v>
      </c>
      <c r="G49" s="142"/>
      <c r="H49" s="142"/>
      <c r="I49" s="142">
        <v>1100</v>
      </c>
      <c r="J49" s="142"/>
      <c r="K49" s="142"/>
      <c r="L49" s="142"/>
      <c r="M49" s="136">
        <f t="shared" si="13"/>
        <v>0</v>
      </c>
      <c r="N49" s="142"/>
      <c r="O49" s="142"/>
      <c r="P49" s="143"/>
      <c r="Q49" s="142"/>
      <c r="R49" s="142"/>
      <c r="S49" s="142"/>
      <c r="T49" s="142"/>
      <c r="U49" s="142"/>
      <c r="V49" s="136">
        <f t="shared" si="4"/>
        <v>0</v>
      </c>
      <c r="W49" s="142"/>
      <c r="X49" s="142"/>
      <c r="Y49" s="143"/>
      <c r="Z49" s="142"/>
      <c r="AA49" s="142"/>
      <c r="AB49" s="142"/>
      <c r="AC49" s="142"/>
      <c r="AD49" s="142"/>
    </row>
    <row r="50" spans="1:30" s="3" customFormat="1" ht="17.45" customHeight="1" x14ac:dyDescent="0.2">
      <c r="A50" s="131">
        <v>4222</v>
      </c>
      <c r="B50" s="132" t="s">
        <v>166</v>
      </c>
      <c r="C50" s="136">
        <f>F50</f>
        <v>3000</v>
      </c>
      <c r="D50" s="142"/>
      <c r="E50" s="143"/>
      <c r="F50" s="143">
        <v>3000</v>
      </c>
      <c r="G50" s="142"/>
      <c r="H50" s="142"/>
      <c r="I50" s="142"/>
      <c r="J50" s="142"/>
      <c r="K50" s="142"/>
      <c r="L50" s="142"/>
      <c r="M50" s="136"/>
      <c r="N50" s="142"/>
      <c r="O50" s="142"/>
      <c r="P50" s="143"/>
      <c r="Q50" s="142"/>
      <c r="R50" s="142"/>
      <c r="S50" s="142"/>
      <c r="T50" s="142"/>
      <c r="U50" s="142"/>
      <c r="V50" s="136"/>
      <c r="W50" s="142"/>
      <c r="X50" s="142"/>
      <c r="Y50" s="143"/>
      <c r="Z50" s="142"/>
      <c r="AA50" s="142"/>
      <c r="AB50" s="142"/>
      <c r="AC50" s="142"/>
      <c r="AD50" s="142"/>
    </row>
    <row r="51" spans="1:30" s="3" customFormat="1" ht="14.25" customHeight="1" x14ac:dyDescent="0.2">
      <c r="A51" s="131">
        <v>4227</v>
      </c>
      <c r="B51" s="132" t="s">
        <v>44</v>
      </c>
      <c r="C51" s="136">
        <f t="shared" ref="C51" si="14">SUM(D51:L51)</f>
        <v>6000</v>
      </c>
      <c r="D51" s="142"/>
      <c r="E51" s="143"/>
      <c r="F51" s="143">
        <v>6000</v>
      </c>
      <c r="G51" s="142"/>
      <c r="H51" s="142"/>
      <c r="I51" s="142"/>
      <c r="J51" s="142"/>
      <c r="K51" s="142"/>
      <c r="L51" s="142"/>
      <c r="M51" s="136">
        <f t="shared" si="13"/>
        <v>0</v>
      </c>
      <c r="N51" s="142"/>
      <c r="O51" s="143"/>
      <c r="P51" s="143"/>
      <c r="Q51" s="142"/>
      <c r="R51" s="142"/>
      <c r="S51" s="142"/>
      <c r="T51" s="142"/>
      <c r="U51" s="142"/>
      <c r="V51" s="136">
        <f t="shared" si="4"/>
        <v>0</v>
      </c>
      <c r="W51" s="142"/>
      <c r="X51" s="143"/>
      <c r="Y51" s="143"/>
      <c r="Z51" s="142"/>
      <c r="AA51" s="142"/>
      <c r="AB51" s="142"/>
      <c r="AC51" s="142"/>
      <c r="AD51" s="142"/>
    </row>
    <row r="52" spans="1:30" s="3" customFormat="1" x14ac:dyDescent="0.2">
      <c r="A52" s="123"/>
      <c r="B52" s="124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</row>
    <row r="53" spans="1:30" s="98" customFormat="1" x14ac:dyDescent="0.2">
      <c r="A53" s="129"/>
      <c r="B53" s="130"/>
      <c r="C53" s="136">
        <f t="shared" si="2"/>
        <v>0</v>
      </c>
      <c r="D53" s="142"/>
      <c r="E53" s="142"/>
      <c r="F53" s="142"/>
      <c r="G53" s="142"/>
      <c r="H53" s="142"/>
      <c r="I53" s="142"/>
      <c r="J53" s="142"/>
      <c r="K53" s="142"/>
      <c r="L53" s="142"/>
      <c r="M53" s="136">
        <f t="shared" si="3"/>
        <v>0</v>
      </c>
      <c r="N53" s="142"/>
      <c r="O53" s="142"/>
      <c r="P53" s="142"/>
      <c r="Q53" s="142"/>
      <c r="R53" s="142"/>
      <c r="S53" s="142"/>
      <c r="T53" s="142"/>
      <c r="U53" s="142"/>
      <c r="V53" s="136">
        <f t="shared" si="4"/>
        <v>0</v>
      </c>
      <c r="W53" s="142"/>
      <c r="X53" s="142"/>
      <c r="Y53" s="142"/>
      <c r="Z53" s="142"/>
      <c r="AA53" s="142"/>
      <c r="AB53" s="142"/>
      <c r="AC53" s="142"/>
      <c r="AD53" s="142"/>
    </row>
    <row r="54" spans="1:30" s="3" customFormat="1" ht="25.5" customHeight="1" x14ac:dyDescent="0.2">
      <c r="A54" s="126" t="s">
        <v>35</v>
      </c>
      <c r="B54" s="127" t="s">
        <v>366</v>
      </c>
      <c r="C54" s="138">
        <f t="shared" si="2"/>
        <v>35000</v>
      </c>
      <c r="D54" s="138">
        <f>SUM(D55:D60)</f>
        <v>35000</v>
      </c>
      <c r="E54" s="138">
        <f t="shared" ref="E54:L54" si="15">SUM(E55:E57)</f>
        <v>0</v>
      </c>
      <c r="F54" s="138">
        <f t="shared" si="15"/>
        <v>0</v>
      </c>
      <c r="G54" s="138">
        <f t="shared" si="15"/>
        <v>0</v>
      </c>
      <c r="H54" s="138">
        <f t="shared" si="15"/>
        <v>0</v>
      </c>
      <c r="I54" s="138">
        <f t="shared" si="15"/>
        <v>0</v>
      </c>
      <c r="J54" s="138">
        <f t="shared" si="15"/>
        <v>0</v>
      </c>
      <c r="K54" s="138">
        <f t="shared" si="15"/>
        <v>0</v>
      </c>
      <c r="L54" s="138">
        <f t="shared" si="15"/>
        <v>0</v>
      </c>
      <c r="M54" s="138">
        <f t="shared" si="3"/>
        <v>35000</v>
      </c>
      <c r="N54" s="138">
        <f>SUM(N55:N60)</f>
        <v>35000</v>
      </c>
      <c r="O54" s="138">
        <f t="shared" ref="O54:U54" si="16">SUM(O55:O57)</f>
        <v>0</v>
      </c>
      <c r="P54" s="138">
        <f t="shared" si="16"/>
        <v>0</v>
      </c>
      <c r="Q54" s="138">
        <f t="shared" si="16"/>
        <v>0</v>
      </c>
      <c r="R54" s="138">
        <f t="shared" si="16"/>
        <v>0</v>
      </c>
      <c r="S54" s="138">
        <f t="shared" si="16"/>
        <v>0</v>
      </c>
      <c r="T54" s="138">
        <f t="shared" si="16"/>
        <v>0</v>
      </c>
      <c r="U54" s="138">
        <f t="shared" si="16"/>
        <v>0</v>
      </c>
      <c r="V54" s="138">
        <f t="shared" si="4"/>
        <v>35000</v>
      </c>
      <c r="W54" s="138">
        <f>SUM(W55:W60)</f>
        <v>35000</v>
      </c>
      <c r="X54" s="138">
        <f t="shared" ref="X54" si="17">SUM(X55:X57)</f>
        <v>0</v>
      </c>
      <c r="Y54" s="138">
        <f t="shared" ref="Y54" si="18">SUM(Y55:Y57)</f>
        <v>0</v>
      </c>
      <c r="Z54" s="138">
        <f t="shared" ref="Z54" si="19">SUM(Z55:Z57)</f>
        <v>0</v>
      </c>
      <c r="AA54" s="138">
        <f t="shared" ref="AA54" si="20">SUM(AA55:AA57)</f>
        <v>0</v>
      </c>
      <c r="AB54" s="138">
        <f t="shared" ref="AB54" si="21">SUM(AB55:AB57)</f>
        <v>0</v>
      </c>
      <c r="AC54" s="138">
        <f t="shared" ref="AC54" si="22">SUM(AC55:AC57)</f>
        <v>0</v>
      </c>
      <c r="AD54" s="138">
        <f t="shared" ref="AD54" si="23">SUM(AD55:AD57)</f>
        <v>0</v>
      </c>
    </row>
    <row r="55" spans="1:30" s="98" customFormat="1" x14ac:dyDescent="0.2">
      <c r="A55" s="131">
        <v>3222</v>
      </c>
      <c r="B55" s="132" t="s">
        <v>43</v>
      </c>
      <c r="C55" s="136">
        <f t="shared" si="2"/>
        <v>32500</v>
      </c>
      <c r="D55" s="143">
        <v>32500</v>
      </c>
      <c r="E55" s="142"/>
      <c r="F55" s="142"/>
      <c r="G55" s="142"/>
      <c r="H55" s="142"/>
      <c r="I55" s="142"/>
      <c r="J55" s="142"/>
      <c r="K55" s="142"/>
      <c r="L55" s="142"/>
      <c r="M55" s="136">
        <f t="shared" si="3"/>
        <v>32500</v>
      </c>
      <c r="N55" s="143">
        <v>32500</v>
      </c>
      <c r="O55" s="142"/>
      <c r="P55" s="142"/>
      <c r="Q55" s="142"/>
      <c r="R55" s="142"/>
      <c r="S55" s="142"/>
      <c r="T55" s="142"/>
      <c r="U55" s="142"/>
      <c r="V55" s="136">
        <f t="shared" si="4"/>
        <v>32500</v>
      </c>
      <c r="W55" s="143">
        <v>32500</v>
      </c>
      <c r="X55" s="142"/>
      <c r="Y55" s="142"/>
      <c r="Z55" s="142"/>
      <c r="AA55" s="142"/>
      <c r="AB55" s="142"/>
      <c r="AC55" s="142"/>
      <c r="AD55" s="142"/>
    </row>
    <row r="56" spans="1:30" s="98" customFormat="1" x14ac:dyDescent="0.2">
      <c r="A56" s="131">
        <v>3225</v>
      </c>
      <c r="B56" s="132" t="s">
        <v>76</v>
      </c>
      <c r="C56" s="136">
        <f t="shared" si="2"/>
        <v>2500</v>
      </c>
      <c r="D56" s="143">
        <v>2500</v>
      </c>
      <c r="E56" s="142"/>
      <c r="F56" s="142"/>
      <c r="G56" s="142"/>
      <c r="H56" s="142"/>
      <c r="I56" s="142"/>
      <c r="J56" s="142"/>
      <c r="K56" s="142"/>
      <c r="L56" s="142"/>
      <c r="M56" s="136">
        <f t="shared" si="3"/>
        <v>2500</v>
      </c>
      <c r="N56" s="143">
        <v>2500</v>
      </c>
      <c r="O56" s="142"/>
      <c r="P56" s="142"/>
      <c r="Q56" s="142"/>
      <c r="R56" s="142"/>
      <c r="S56" s="142"/>
      <c r="T56" s="142"/>
      <c r="U56" s="142"/>
      <c r="V56" s="136">
        <f t="shared" si="4"/>
        <v>2500</v>
      </c>
      <c r="W56" s="143">
        <v>2500</v>
      </c>
      <c r="X56" s="142"/>
      <c r="Y56" s="142"/>
      <c r="Z56" s="142"/>
      <c r="AA56" s="142"/>
      <c r="AB56" s="142"/>
      <c r="AC56" s="142"/>
      <c r="AD56" s="142"/>
    </row>
    <row r="57" spans="1:30" s="98" customFormat="1" x14ac:dyDescent="0.2">
      <c r="A57" s="131">
        <v>4221</v>
      </c>
      <c r="B57" s="132" t="s">
        <v>367</v>
      </c>
      <c r="C57" s="136">
        <f t="shared" si="2"/>
        <v>0</v>
      </c>
      <c r="D57" s="143"/>
      <c r="E57" s="142"/>
      <c r="F57" s="142"/>
      <c r="G57" s="142"/>
      <c r="H57" s="142"/>
      <c r="I57" s="142"/>
      <c r="J57" s="142"/>
      <c r="K57" s="142"/>
      <c r="L57" s="142"/>
      <c r="M57" s="136">
        <f t="shared" si="3"/>
        <v>0</v>
      </c>
      <c r="N57" s="143"/>
      <c r="O57" s="142"/>
      <c r="P57" s="142"/>
      <c r="Q57" s="142"/>
      <c r="R57" s="142"/>
      <c r="S57" s="142"/>
      <c r="T57" s="142"/>
      <c r="U57" s="142"/>
      <c r="V57" s="136">
        <f t="shared" si="4"/>
        <v>0</v>
      </c>
      <c r="W57" s="143"/>
      <c r="X57" s="142"/>
      <c r="Y57" s="142"/>
      <c r="Z57" s="142"/>
      <c r="AA57" s="142"/>
      <c r="AB57" s="142"/>
      <c r="AC57" s="142"/>
      <c r="AD57" s="142"/>
    </row>
    <row r="58" spans="1:30" s="98" customFormat="1" x14ac:dyDescent="0.2">
      <c r="A58" s="131">
        <v>4221</v>
      </c>
      <c r="B58" s="132" t="s">
        <v>368</v>
      </c>
      <c r="C58" s="136"/>
      <c r="D58" s="143"/>
      <c r="E58" s="142"/>
      <c r="F58" s="142"/>
      <c r="G58" s="142"/>
      <c r="H58" s="142"/>
      <c r="I58" s="142"/>
      <c r="J58" s="142"/>
      <c r="K58" s="142"/>
      <c r="L58" s="142"/>
      <c r="M58" s="136">
        <f t="shared" si="3"/>
        <v>0</v>
      </c>
      <c r="N58" s="143"/>
      <c r="O58" s="142"/>
      <c r="P58" s="142"/>
      <c r="Q58" s="142"/>
      <c r="R58" s="142"/>
      <c r="S58" s="142"/>
      <c r="T58" s="142"/>
      <c r="U58" s="142"/>
      <c r="V58" s="136"/>
      <c r="W58" s="143"/>
      <c r="X58" s="142"/>
      <c r="Y58" s="142"/>
      <c r="Z58" s="142"/>
      <c r="AA58" s="142"/>
      <c r="AB58" s="142"/>
      <c r="AC58" s="142"/>
      <c r="AD58" s="142"/>
    </row>
    <row r="59" spans="1:30" s="98" customFormat="1" x14ac:dyDescent="0.2">
      <c r="A59" s="131">
        <v>42221</v>
      </c>
      <c r="B59" s="132" t="s">
        <v>369</v>
      </c>
      <c r="C59" s="136"/>
      <c r="D59" s="143"/>
      <c r="E59" s="142"/>
      <c r="F59" s="142"/>
      <c r="G59" s="142"/>
      <c r="H59" s="142"/>
      <c r="I59" s="142"/>
      <c r="J59" s="142"/>
      <c r="K59" s="142"/>
      <c r="L59" s="142"/>
      <c r="M59" s="136">
        <f t="shared" si="3"/>
        <v>0</v>
      </c>
      <c r="N59" s="143"/>
      <c r="O59" s="142"/>
      <c r="P59" s="142"/>
      <c r="Q59" s="142"/>
      <c r="R59" s="142"/>
      <c r="S59" s="142"/>
      <c r="T59" s="142"/>
      <c r="U59" s="142"/>
      <c r="V59" s="136"/>
      <c r="W59" s="143"/>
      <c r="X59" s="142"/>
      <c r="Y59" s="142"/>
      <c r="Z59" s="142"/>
      <c r="AA59" s="142"/>
      <c r="AB59" s="142"/>
      <c r="AC59" s="142"/>
      <c r="AD59" s="142"/>
    </row>
    <row r="60" spans="1:30" s="98" customFormat="1" x14ac:dyDescent="0.2">
      <c r="A60" s="131"/>
      <c r="B60" s="132"/>
      <c r="C60" s="136">
        <f t="shared" si="2"/>
        <v>0</v>
      </c>
      <c r="D60" s="143"/>
      <c r="E60" s="142"/>
      <c r="F60" s="142"/>
      <c r="G60" s="142"/>
      <c r="H60" s="142"/>
      <c r="I60" s="142"/>
      <c r="J60" s="142"/>
      <c r="K60" s="142"/>
      <c r="L60" s="142"/>
      <c r="M60" s="136">
        <f t="shared" si="3"/>
        <v>0</v>
      </c>
      <c r="N60" s="143"/>
      <c r="O60" s="142"/>
      <c r="P60" s="142"/>
      <c r="Q60" s="142"/>
      <c r="R60" s="142"/>
      <c r="S60" s="142"/>
      <c r="T60" s="142"/>
      <c r="U60" s="142"/>
      <c r="V60" s="136">
        <f t="shared" si="4"/>
        <v>0</v>
      </c>
      <c r="W60" s="143"/>
      <c r="X60" s="142"/>
      <c r="Y60" s="142"/>
      <c r="Z60" s="142"/>
      <c r="AA60" s="142"/>
      <c r="AB60" s="142"/>
      <c r="AC60" s="142"/>
      <c r="AD60" s="142"/>
    </row>
    <row r="61" spans="1:30" s="3" customFormat="1" ht="25.5" customHeight="1" x14ac:dyDescent="0.2">
      <c r="A61" s="126" t="s">
        <v>35</v>
      </c>
      <c r="B61" s="127"/>
      <c r="C61" s="138">
        <f t="shared" si="2"/>
        <v>213000</v>
      </c>
      <c r="D61" s="138">
        <f t="shared" ref="D61:L61" si="24">SUM(D62:D62)</f>
        <v>0</v>
      </c>
      <c r="E61" s="138">
        <v>0</v>
      </c>
      <c r="F61" s="138">
        <f t="shared" si="24"/>
        <v>0</v>
      </c>
      <c r="G61" s="138">
        <f t="shared" si="24"/>
        <v>213000</v>
      </c>
      <c r="H61" s="138">
        <f t="shared" si="24"/>
        <v>0</v>
      </c>
      <c r="I61" s="138">
        <f t="shared" si="24"/>
        <v>0</v>
      </c>
      <c r="J61" s="138">
        <f t="shared" si="24"/>
        <v>0</v>
      </c>
      <c r="K61" s="138">
        <f t="shared" si="24"/>
        <v>0</v>
      </c>
      <c r="L61" s="138">
        <f t="shared" si="24"/>
        <v>0</v>
      </c>
      <c r="M61" s="138">
        <f t="shared" si="3"/>
        <v>0</v>
      </c>
      <c r="N61" s="138">
        <f t="shared" ref="N61:U61" si="25">SUM(N62:N62)</f>
        <v>0</v>
      </c>
      <c r="O61" s="138">
        <f t="shared" si="25"/>
        <v>0</v>
      </c>
      <c r="P61" s="138">
        <f t="shared" si="25"/>
        <v>0</v>
      </c>
      <c r="Q61" s="138">
        <f t="shared" si="25"/>
        <v>0</v>
      </c>
      <c r="R61" s="138">
        <f t="shared" si="25"/>
        <v>0</v>
      </c>
      <c r="S61" s="138">
        <f t="shared" si="25"/>
        <v>0</v>
      </c>
      <c r="T61" s="138">
        <f t="shared" si="25"/>
        <v>0</v>
      </c>
      <c r="U61" s="138">
        <f t="shared" si="25"/>
        <v>0</v>
      </c>
      <c r="V61" s="138">
        <f t="shared" si="4"/>
        <v>0</v>
      </c>
      <c r="W61" s="138">
        <f t="shared" ref="W61" si="26">SUM(W62:W62)</f>
        <v>0</v>
      </c>
      <c r="X61" s="138">
        <f t="shared" ref="X61" si="27">SUM(X62:X62)</f>
        <v>0</v>
      </c>
      <c r="Y61" s="138">
        <f t="shared" ref="Y61" si="28">SUM(Y62:Y62)</f>
        <v>0</v>
      </c>
      <c r="Z61" s="138">
        <f t="shared" ref="Z61" si="29">SUM(Z62:Z62)</f>
        <v>0</v>
      </c>
      <c r="AA61" s="138">
        <f t="shared" ref="AA61" si="30">SUM(AA62:AA62)</f>
        <v>0</v>
      </c>
      <c r="AB61" s="138">
        <f t="shared" ref="AB61" si="31">SUM(AB62:AB62)</f>
        <v>0</v>
      </c>
      <c r="AC61" s="138">
        <f t="shared" ref="AC61" si="32">SUM(AC62:AC62)</f>
        <v>0</v>
      </c>
      <c r="AD61" s="138">
        <f t="shared" ref="AD61" si="33">SUM(AD62:AD62)</f>
        <v>0</v>
      </c>
    </row>
    <row r="62" spans="1:30" s="98" customFormat="1" ht="25.5" customHeight="1" x14ac:dyDescent="0.2">
      <c r="A62" s="131">
        <v>45111</v>
      </c>
      <c r="B62" s="132" t="s">
        <v>308</v>
      </c>
      <c r="C62" s="136">
        <f t="shared" si="2"/>
        <v>213000</v>
      </c>
      <c r="D62" s="143"/>
      <c r="E62" s="142">
        <v>0</v>
      </c>
      <c r="F62" s="142"/>
      <c r="G62" s="142">
        <v>213000</v>
      </c>
      <c r="H62" s="142"/>
      <c r="I62" s="142"/>
      <c r="J62" s="142"/>
      <c r="K62" s="142"/>
      <c r="L62" s="142"/>
      <c r="M62" s="136">
        <f t="shared" si="3"/>
        <v>0</v>
      </c>
      <c r="N62" s="143"/>
      <c r="O62" s="142"/>
      <c r="P62" s="142"/>
      <c r="Q62" s="142"/>
      <c r="R62" s="142"/>
      <c r="S62" s="142"/>
      <c r="T62" s="142"/>
      <c r="U62" s="142"/>
      <c r="V62" s="136">
        <f t="shared" si="4"/>
        <v>0</v>
      </c>
      <c r="W62" s="143"/>
      <c r="X62" s="142"/>
      <c r="Y62" s="142"/>
      <c r="Z62" s="142"/>
      <c r="AA62" s="142"/>
      <c r="AB62" s="142"/>
      <c r="AC62" s="142"/>
      <c r="AD62" s="142"/>
    </row>
    <row r="63" spans="1:30" x14ac:dyDescent="0.2">
      <c r="A63" s="128"/>
      <c r="B63" s="122"/>
      <c r="C63" s="136">
        <f t="shared" si="2"/>
        <v>0</v>
      </c>
      <c r="D63" s="141"/>
      <c r="E63" s="141"/>
      <c r="F63" s="141"/>
      <c r="G63" s="141"/>
      <c r="H63" s="141"/>
      <c r="I63" s="141"/>
      <c r="J63" s="141"/>
      <c r="K63" s="141"/>
      <c r="L63" s="141"/>
      <c r="M63" s="136">
        <f t="shared" si="3"/>
        <v>0</v>
      </c>
      <c r="N63" s="141"/>
      <c r="O63" s="141"/>
      <c r="P63" s="141"/>
      <c r="Q63" s="141"/>
      <c r="R63" s="141"/>
      <c r="S63" s="141"/>
      <c r="T63" s="141"/>
      <c r="U63" s="141"/>
      <c r="V63" s="136">
        <f t="shared" si="4"/>
        <v>0</v>
      </c>
      <c r="W63" s="141"/>
      <c r="X63" s="141"/>
      <c r="Y63" s="141"/>
      <c r="Z63" s="141"/>
      <c r="AA63" s="141"/>
      <c r="AB63" s="141"/>
      <c r="AC63" s="141"/>
      <c r="AD63" s="141"/>
    </row>
    <row r="64" spans="1:30" s="3" customFormat="1" x14ac:dyDescent="0.2">
      <c r="A64" s="123"/>
      <c r="B64" s="124"/>
      <c r="C64" s="137">
        <f>SUM(D64:L64)</f>
        <v>348781</v>
      </c>
      <c r="D64" s="137">
        <f t="shared" ref="D64:E64" si="34">D65</f>
        <v>241869</v>
      </c>
      <c r="E64" s="137">
        <f t="shared" si="34"/>
        <v>106912</v>
      </c>
      <c r="F64" s="137">
        <f t="shared" ref="F64:AD64" si="35">F65</f>
        <v>0</v>
      </c>
      <c r="G64" s="137">
        <f t="shared" si="35"/>
        <v>0</v>
      </c>
      <c r="H64" s="137">
        <f t="shared" si="35"/>
        <v>0</v>
      </c>
      <c r="I64" s="137">
        <f t="shared" si="35"/>
        <v>0</v>
      </c>
      <c r="J64" s="137">
        <f t="shared" si="35"/>
        <v>0</v>
      </c>
      <c r="K64" s="137">
        <f t="shared" ref="K64" si="36">K65</f>
        <v>0</v>
      </c>
      <c r="L64" s="137">
        <f t="shared" si="35"/>
        <v>0</v>
      </c>
      <c r="M64" s="137">
        <f t="shared" si="3"/>
        <v>106912</v>
      </c>
      <c r="N64" s="137">
        <f t="shared" si="35"/>
        <v>0</v>
      </c>
      <c r="O64" s="137">
        <f>O65</f>
        <v>106912</v>
      </c>
      <c r="P64" s="137">
        <f t="shared" ref="P64:Q64" si="37">P65</f>
        <v>0</v>
      </c>
      <c r="Q64" s="137">
        <f t="shared" si="37"/>
        <v>0</v>
      </c>
      <c r="R64" s="137">
        <f t="shared" si="35"/>
        <v>0</v>
      </c>
      <c r="S64" s="137">
        <f t="shared" si="35"/>
        <v>0</v>
      </c>
      <c r="T64" s="137">
        <f t="shared" si="35"/>
        <v>0</v>
      </c>
      <c r="U64" s="137">
        <f t="shared" si="35"/>
        <v>0</v>
      </c>
      <c r="V64" s="137">
        <f t="shared" si="4"/>
        <v>106912</v>
      </c>
      <c r="W64" s="137">
        <f t="shared" si="35"/>
        <v>0</v>
      </c>
      <c r="X64" s="137">
        <f>X65</f>
        <v>106912</v>
      </c>
      <c r="Y64" s="137">
        <f t="shared" ref="Y64:Z64" si="38">Y65</f>
        <v>0</v>
      </c>
      <c r="Z64" s="137">
        <f t="shared" si="38"/>
        <v>0</v>
      </c>
      <c r="AA64" s="137">
        <f t="shared" si="35"/>
        <v>0</v>
      </c>
      <c r="AB64" s="137">
        <f t="shared" si="35"/>
        <v>0</v>
      </c>
      <c r="AC64" s="137">
        <f t="shared" si="35"/>
        <v>0</v>
      </c>
      <c r="AD64" s="137">
        <f t="shared" si="35"/>
        <v>0</v>
      </c>
    </row>
    <row r="65" spans="1:30" s="3" customFormat="1" ht="25.5" customHeight="1" x14ac:dyDescent="0.2">
      <c r="A65" s="126" t="s">
        <v>319</v>
      </c>
      <c r="B65" s="127" t="s">
        <v>365</v>
      </c>
      <c r="C65" s="138">
        <f>SUM(D65:L65)</f>
        <v>348781</v>
      </c>
      <c r="D65" s="138">
        <f>SUM(D66:D69)</f>
        <v>241869</v>
      </c>
      <c r="E65" s="138">
        <f>SUM(E66:E69)</f>
        <v>106912</v>
      </c>
      <c r="F65" s="138">
        <f>SUM(F66:F69)</f>
        <v>0</v>
      </c>
      <c r="G65" s="138">
        <f>SUM(G66:G69)</f>
        <v>0</v>
      </c>
      <c r="H65" s="138">
        <f>SUM(H66:H69)</f>
        <v>0</v>
      </c>
      <c r="I65" s="138">
        <f>SUM(I66:I69)</f>
        <v>0</v>
      </c>
      <c r="J65" s="138">
        <f>SUM(J66:J69)</f>
        <v>0</v>
      </c>
      <c r="K65" s="138">
        <f>SUM(K66:K69)</f>
        <v>0</v>
      </c>
      <c r="L65" s="138">
        <f>SUM(L66:L69)</f>
        <v>0</v>
      </c>
      <c r="M65" s="138">
        <f>SUM(M66:M69)</f>
        <v>106912</v>
      </c>
      <c r="N65" s="138">
        <f>SUM(N66:N69)</f>
        <v>0</v>
      </c>
      <c r="O65" s="138">
        <f>SUM(O66:O69)</f>
        <v>106912</v>
      </c>
      <c r="P65" s="138">
        <f>SUM(P66:P69)</f>
        <v>0</v>
      </c>
      <c r="Q65" s="138">
        <f>SUM(Q66:Q69)</f>
        <v>0</v>
      </c>
      <c r="R65" s="138">
        <f>SUM(R66:R69)</f>
        <v>0</v>
      </c>
      <c r="S65" s="138">
        <f>SUM(S66:S69)</f>
        <v>0</v>
      </c>
      <c r="T65" s="138">
        <f>SUM(T66:T69)</f>
        <v>0</v>
      </c>
      <c r="U65" s="138">
        <f>SUM(U66:U69)</f>
        <v>0</v>
      </c>
      <c r="V65" s="138">
        <f>SUM(V66:V69)</f>
        <v>106912</v>
      </c>
      <c r="W65" s="138">
        <f>SUM(W66:W69)</f>
        <v>0</v>
      </c>
      <c r="X65" s="138">
        <f>SUM(X66:X69)</f>
        <v>106912</v>
      </c>
      <c r="Y65" s="138">
        <f>SUM(Y66:Y69)</f>
        <v>0</v>
      </c>
      <c r="Z65" s="138">
        <f>SUM(Z66:Z69)</f>
        <v>0</v>
      </c>
      <c r="AA65" s="138">
        <f>SUM(AA66:AA69)</f>
        <v>0</v>
      </c>
      <c r="AB65" s="138">
        <f>SUM(AB66:AB69)</f>
        <v>0</v>
      </c>
      <c r="AC65" s="138">
        <f>SUM(AC66:AC69)</f>
        <v>0</v>
      </c>
      <c r="AD65" s="138">
        <f>SUM(AD66:AD69)</f>
        <v>0</v>
      </c>
    </row>
    <row r="66" spans="1:30" x14ac:dyDescent="0.2">
      <c r="A66" s="128">
        <v>4511</v>
      </c>
      <c r="B66" s="122" t="s">
        <v>308</v>
      </c>
      <c r="C66" s="136">
        <f t="shared" si="2"/>
        <v>141869</v>
      </c>
      <c r="D66" s="141">
        <v>141869</v>
      </c>
      <c r="E66" s="141"/>
      <c r="F66" s="141"/>
      <c r="G66" s="141"/>
      <c r="H66" s="141"/>
      <c r="I66" s="141"/>
      <c r="J66" s="141"/>
      <c r="K66" s="141"/>
      <c r="L66" s="141"/>
      <c r="M66" s="136">
        <f t="shared" si="3"/>
        <v>106912</v>
      </c>
      <c r="N66" s="141"/>
      <c r="O66" s="141">
        <v>106912</v>
      </c>
      <c r="P66" s="141"/>
      <c r="Q66" s="141"/>
      <c r="R66" s="141"/>
      <c r="S66" s="141"/>
      <c r="T66" s="141"/>
      <c r="U66" s="141"/>
      <c r="V66" s="136">
        <f t="shared" si="4"/>
        <v>106912</v>
      </c>
      <c r="W66" s="141"/>
      <c r="X66" s="141">
        <v>106912</v>
      </c>
      <c r="Y66" s="141"/>
      <c r="Z66" s="141"/>
      <c r="AA66" s="141"/>
      <c r="AB66" s="141"/>
      <c r="AC66" s="141"/>
      <c r="AD66" s="141"/>
    </row>
    <row r="67" spans="1:30" x14ac:dyDescent="0.2">
      <c r="A67" s="128">
        <v>4224</v>
      </c>
      <c r="B67" s="122" t="s">
        <v>330</v>
      </c>
      <c r="C67" s="136">
        <f t="shared" si="2"/>
        <v>205677.5</v>
      </c>
      <c r="D67" s="141">
        <v>100000</v>
      </c>
      <c r="E67" s="141">
        <v>105677.5</v>
      </c>
      <c r="F67" s="141"/>
      <c r="G67" s="141"/>
      <c r="H67" s="141"/>
      <c r="I67" s="141"/>
      <c r="J67" s="141"/>
      <c r="K67" s="141"/>
      <c r="L67" s="141"/>
      <c r="M67" s="136">
        <f t="shared" si="3"/>
        <v>0</v>
      </c>
      <c r="N67" s="141"/>
      <c r="O67" s="141"/>
      <c r="P67" s="141"/>
      <c r="Q67" s="141"/>
      <c r="R67" s="141"/>
      <c r="S67" s="141"/>
      <c r="T67" s="141"/>
      <c r="U67" s="141"/>
      <c r="V67" s="136">
        <f t="shared" si="4"/>
        <v>0</v>
      </c>
      <c r="W67" s="141"/>
      <c r="X67" s="141"/>
      <c r="Y67" s="141"/>
      <c r="Z67" s="141"/>
      <c r="AA67" s="141"/>
      <c r="AB67" s="141"/>
      <c r="AC67" s="141"/>
      <c r="AD67" s="141"/>
    </row>
    <row r="68" spans="1:30" x14ac:dyDescent="0.2">
      <c r="A68" s="128">
        <v>4227</v>
      </c>
      <c r="B68" s="122" t="s">
        <v>44</v>
      </c>
      <c r="C68" s="136">
        <f t="shared" si="2"/>
        <v>0</v>
      </c>
      <c r="D68" s="141"/>
      <c r="E68" s="141"/>
      <c r="F68" s="141"/>
      <c r="G68" s="141"/>
      <c r="H68" s="141"/>
      <c r="I68" s="141"/>
      <c r="J68" s="141"/>
      <c r="K68" s="141"/>
      <c r="L68" s="141"/>
      <c r="M68" s="136">
        <f t="shared" si="3"/>
        <v>0</v>
      </c>
      <c r="N68" s="141"/>
      <c r="O68" s="141"/>
      <c r="P68" s="141"/>
      <c r="Q68" s="141"/>
      <c r="R68" s="141"/>
      <c r="S68" s="141"/>
      <c r="T68" s="141"/>
      <c r="U68" s="141"/>
      <c r="V68" s="136">
        <f t="shared" si="4"/>
        <v>0</v>
      </c>
      <c r="W68" s="141"/>
      <c r="X68" s="141"/>
      <c r="Y68" s="141"/>
      <c r="Z68" s="141"/>
      <c r="AA68" s="141"/>
      <c r="AB68" s="141"/>
      <c r="AC68" s="141"/>
      <c r="AD68" s="141"/>
    </row>
    <row r="69" spans="1:30" x14ac:dyDescent="0.2">
      <c r="A69" s="119">
        <v>4226</v>
      </c>
      <c r="B69" s="122" t="s">
        <v>171</v>
      </c>
      <c r="C69" s="136">
        <f t="shared" si="2"/>
        <v>1234.5</v>
      </c>
      <c r="D69" s="141"/>
      <c r="E69" s="141">
        <v>1234.5</v>
      </c>
      <c r="F69" s="141"/>
      <c r="G69" s="141"/>
      <c r="H69" s="141"/>
      <c r="I69" s="141"/>
      <c r="J69" s="141"/>
      <c r="K69" s="141"/>
      <c r="L69" s="141"/>
      <c r="M69" s="136">
        <f t="shared" si="3"/>
        <v>0</v>
      </c>
      <c r="N69" s="141"/>
      <c r="O69" s="141"/>
      <c r="P69" s="141"/>
      <c r="Q69" s="141"/>
      <c r="R69" s="141"/>
      <c r="S69" s="141"/>
      <c r="T69" s="141"/>
      <c r="U69" s="141"/>
      <c r="V69" s="136">
        <f t="shared" si="4"/>
        <v>0</v>
      </c>
      <c r="W69" s="141"/>
      <c r="X69" s="141"/>
      <c r="Y69" s="141"/>
      <c r="Z69" s="141"/>
      <c r="AA69" s="141"/>
      <c r="AB69" s="141"/>
      <c r="AC69" s="141"/>
      <c r="AD69" s="141"/>
    </row>
    <row r="70" spans="1:30" x14ac:dyDescent="0.2">
      <c r="A70" s="111"/>
      <c r="B70" s="112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39"/>
      <c r="W70" s="113"/>
      <c r="X70" s="113"/>
      <c r="Y70" s="113"/>
      <c r="Z70" s="113"/>
      <c r="AA70" s="113"/>
      <c r="AB70" s="113"/>
      <c r="AC70" s="113"/>
      <c r="AD70" s="113"/>
    </row>
    <row r="71" spans="1:30" x14ac:dyDescent="0.2">
      <c r="A71" s="27"/>
      <c r="B71" s="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202"/>
      <c r="N71" s="32"/>
      <c r="O71" s="32"/>
      <c r="P71" s="32"/>
      <c r="Q71" s="32"/>
      <c r="R71" s="32"/>
      <c r="S71" s="32"/>
      <c r="T71" s="32"/>
      <c r="U71" s="32"/>
      <c r="V71" s="20"/>
      <c r="W71" s="32"/>
      <c r="X71" s="32"/>
      <c r="Y71" s="32"/>
      <c r="Z71" s="32"/>
      <c r="AA71" s="32"/>
      <c r="AB71" s="32"/>
      <c r="AC71" s="32"/>
      <c r="AD71" s="32"/>
    </row>
    <row r="72" spans="1:30" x14ac:dyDescent="0.2">
      <c r="A72" s="27"/>
      <c r="B72" s="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20"/>
      <c r="W72" s="32"/>
      <c r="X72" s="32"/>
      <c r="Y72" s="32"/>
      <c r="Z72" s="32"/>
      <c r="AA72" s="32"/>
      <c r="AB72" s="32"/>
      <c r="AC72" s="32"/>
      <c r="AD72" s="32"/>
    </row>
    <row r="73" spans="1:30" x14ac:dyDescent="0.2">
      <c r="A73" s="27"/>
      <c r="B73" s="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20"/>
      <c r="W73" s="32"/>
      <c r="X73" s="32"/>
      <c r="Y73" s="32"/>
      <c r="Z73" s="32"/>
      <c r="AA73" s="32"/>
      <c r="AB73" s="32"/>
      <c r="AC73" s="32"/>
      <c r="AD73" s="32"/>
    </row>
    <row r="74" spans="1:30" x14ac:dyDescent="0.2">
      <c r="A74" s="27"/>
      <c r="B74" s="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20"/>
      <c r="W74" s="32"/>
      <c r="X74" s="32"/>
      <c r="Y74" s="32"/>
      <c r="Z74" s="32"/>
      <c r="AA74" s="32"/>
      <c r="AB74" s="32"/>
      <c r="AC74" s="32"/>
      <c r="AD74" s="32"/>
    </row>
    <row r="75" spans="1:30" x14ac:dyDescent="0.2">
      <c r="A75" s="27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20"/>
      <c r="W75" s="32"/>
      <c r="X75" s="32"/>
      <c r="Y75" s="32"/>
      <c r="Z75" s="32"/>
      <c r="AA75" s="32"/>
      <c r="AB75" s="32"/>
      <c r="AC75" s="32"/>
      <c r="AD75" s="32"/>
    </row>
    <row r="76" spans="1:30" x14ac:dyDescent="0.2">
      <c r="A76" s="27"/>
      <c r="B76" s="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20"/>
      <c r="W76" s="32"/>
      <c r="X76" s="32"/>
      <c r="Y76" s="32"/>
      <c r="Z76" s="32"/>
      <c r="AA76" s="32"/>
      <c r="AB76" s="32"/>
      <c r="AC76" s="32"/>
      <c r="AD76" s="32"/>
    </row>
    <row r="77" spans="1:30" x14ac:dyDescent="0.2">
      <c r="A77" s="27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20"/>
      <c r="W77" s="32"/>
      <c r="X77" s="32"/>
      <c r="Y77" s="32"/>
      <c r="Z77" s="32"/>
      <c r="AA77" s="32"/>
      <c r="AB77" s="32"/>
      <c r="AC77" s="32"/>
      <c r="AD77" s="32"/>
    </row>
    <row r="78" spans="1:30" x14ac:dyDescent="0.2">
      <c r="A78" s="27"/>
      <c r="B78" s="4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20"/>
      <c r="W78" s="32"/>
      <c r="X78" s="32"/>
      <c r="Y78" s="32"/>
      <c r="Z78" s="32"/>
      <c r="AA78" s="32"/>
      <c r="AB78" s="32"/>
      <c r="AC78" s="32"/>
      <c r="AD78" s="32"/>
    </row>
    <row r="79" spans="1:30" x14ac:dyDescent="0.2">
      <c r="A79" s="27"/>
      <c r="B79" s="4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20"/>
      <c r="W79" s="32"/>
      <c r="X79" s="32"/>
      <c r="Y79" s="32"/>
      <c r="Z79" s="32"/>
      <c r="AA79" s="32"/>
      <c r="AB79" s="32"/>
      <c r="AC79" s="32"/>
      <c r="AD79" s="32"/>
    </row>
    <row r="80" spans="1:30" x14ac:dyDescent="0.2">
      <c r="A80" s="27"/>
      <c r="B80" s="4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20"/>
      <c r="W80" s="32"/>
      <c r="X80" s="32"/>
      <c r="Y80" s="32"/>
      <c r="Z80" s="32"/>
      <c r="AA80" s="32"/>
      <c r="AB80" s="32"/>
      <c r="AC80" s="32"/>
      <c r="AD80" s="32"/>
    </row>
    <row r="81" spans="1:30" x14ac:dyDescent="0.2">
      <c r="A81" s="27"/>
      <c r="B81" s="4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20"/>
      <c r="W81" s="32"/>
      <c r="X81" s="32"/>
      <c r="Y81" s="32"/>
      <c r="Z81" s="32"/>
      <c r="AA81" s="32"/>
      <c r="AB81" s="32"/>
      <c r="AC81" s="32"/>
      <c r="AD81" s="32"/>
    </row>
    <row r="82" spans="1:30" x14ac:dyDescent="0.2">
      <c r="A82" s="27"/>
      <c r="B82" s="4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20"/>
      <c r="W82" s="32"/>
      <c r="X82" s="32"/>
      <c r="Y82" s="32"/>
      <c r="Z82" s="32"/>
      <c r="AA82" s="32"/>
      <c r="AB82" s="32"/>
      <c r="AC82" s="32"/>
      <c r="AD82" s="32"/>
    </row>
    <row r="83" spans="1:30" x14ac:dyDescent="0.2">
      <c r="A83" s="27"/>
      <c r="B83" s="4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20"/>
      <c r="W83" s="32"/>
      <c r="X83" s="32"/>
      <c r="Y83" s="32"/>
      <c r="Z83" s="32"/>
      <c r="AA83" s="32"/>
      <c r="AB83" s="32"/>
      <c r="AC83" s="32"/>
      <c r="AD83" s="32"/>
    </row>
    <row r="84" spans="1:30" x14ac:dyDescent="0.2">
      <c r="A84" s="27"/>
      <c r="B84" s="4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20"/>
      <c r="W84" s="32"/>
      <c r="X84" s="32"/>
      <c r="Y84" s="32"/>
      <c r="Z84" s="32"/>
      <c r="AA84" s="32"/>
      <c r="AB84" s="32"/>
      <c r="AC84" s="32"/>
      <c r="AD84" s="32"/>
    </row>
    <row r="85" spans="1:30" x14ac:dyDescent="0.2">
      <c r="A85" s="27"/>
      <c r="B85" s="4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20"/>
      <c r="W85" s="32"/>
      <c r="X85" s="32"/>
      <c r="Y85" s="32"/>
      <c r="Z85" s="32"/>
      <c r="AA85" s="32"/>
      <c r="AB85" s="32"/>
      <c r="AC85" s="32"/>
      <c r="AD85" s="32"/>
    </row>
    <row r="86" spans="1:30" x14ac:dyDescent="0.2">
      <c r="A86" s="27"/>
      <c r="B86" s="4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20"/>
      <c r="W86" s="32"/>
      <c r="X86" s="32"/>
      <c r="Y86" s="32"/>
      <c r="Z86" s="32"/>
      <c r="AA86" s="32"/>
      <c r="AB86" s="32"/>
      <c r="AC86" s="32"/>
      <c r="AD86" s="32"/>
    </row>
    <row r="87" spans="1:30" x14ac:dyDescent="0.2">
      <c r="A87" s="27"/>
      <c r="B87" s="4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20"/>
      <c r="W87" s="32"/>
      <c r="X87" s="32"/>
      <c r="Y87" s="32"/>
      <c r="Z87" s="32"/>
      <c r="AA87" s="32"/>
      <c r="AB87" s="32"/>
      <c r="AC87" s="32"/>
      <c r="AD87" s="32"/>
    </row>
    <row r="88" spans="1:30" x14ac:dyDescent="0.2">
      <c r="A88" s="27"/>
      <c r="B88" s="4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20"/>
      <c r="W88" s="32"/>
      <c r="X88" s="32"/>
      <c r="Y88" s="32"/>
      <c r="Z88" s="32"/>
      <c r="AA88" s="32"/>
      <c r="AB88" s="32"/>
      <c r="AC88" s="32"/>
      <c r="AD88" s="32"/>
    </row>
    <row r="89" spans="1:30" x14ac:dyDescent="0.2">
      <c r="A89" s="27"/>
      <c r="B89" s="4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20"/>
      <c r="W89" s="32"/>
      <c r="X89" s="32"/>
      <c r="Y89" s="32"/>
      <c r="Z89" s="32"/>
      <c r="AA89" s="32"/>
      <c r="AB89" s="32"/>
      <c r="AC89" s="32"/>
      <c r="AD89" s="32"/>
    </row>
    <row r="90" spans="1:30" x14ac:dyDescent="0.2">
      <c r="A90" s="27"/>
      <c r="B90" s="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20"/>
      <c r="W90" s="32"/>
      <c r="X90" s="32"/>
      <c r="Y90" s="32"/>
      <c r="Z90" s="32"/>
      <c r="AA90" s="32"/>
      <c r="AB90" s="32"/>
      <c r="AC90" s="32"/>
      <c r="AD90" s="32"/>
    </row>
    <row r="91" spans="1:30" x14ac:dyDescent="0.2">
      <c r="A91" s="27"/>
      <c r="B91" s="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20"/>
      <c r="W91" s="32"/>
      <c r="X91" s="32"/>
      <c r="Y91" s="32"/>
      <c r="Z91" s="32"/>
      <c r="AA91" s="32"/>
      <c r="AB91" s="32"/>
      <c r="AC91" s="32"/>
      <c r="AD91" s="32"/>
    </row>
    <row r="92" spans="1:30" x14ac:dyDescent="0.2">
      <c r="A92" s="27"/>
      <c r="B92" s="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20"/>
      <c r="W92" s="32"/>
      <c r="X92" s="32"/>
      <c r="Y92" s="32"/>
      <c r="Z92" s="32"/>
      <c r="AA92" s="32"/>
      <c r="AB92" s="32"/>
      <c r="AC92" s="32"/>
      <c r="AD92" s="32"/>
    </row>
    <row r="93" spans="1:30" x14ac:dyDescent="0.2">
      <c r="A93" s="27"/>
      <c r="B93" s="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20"/>
      <c r="W93" s="32"/>
      <c r="X93" s="32"/>
      <c r="Y93" s="32"/>
      <c r="Z93" s="32"/>
      <c r="AA93" s="32"/>
      <c r="AB93" s="32"/>
      <c r="AC93" s="32"/>
      <c r="AD93" s="32"/>
    </row>
    <row r="94" spans="1:30" x14ac:dyDescent="0.2">
      <c r="A94" s="27"/>
      <c r="B94" s="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20"/>
      <c r="W94" s="32"/>
      <c r="X94" s="32"/>
      <c r="Y94" s="32"/>
      <c r="Z94" s="32"/>
      <c r="AA94" s="32"/>
      <c r="AB94" s="32"/>
      <c r="AC94" s="32"/>
      <c r="AD94" s="32"/>
    </row>
    <row r="95" spans="1:30" x14ac:dyDescent="0.2">
      <c r="A95" s="27"/>
      <c r="B95" s="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20"/>
      <c r="W95" s="32"/>
      <c r="X95" s="32"/>
      <c r="Y95" s="32"/>
      <c r="Z95" s="32"/>
      <c r="AA95" s="32"/>
      <c r="AB95" s="32"/>
      <c r="AC95" s="32"/>
      <c r="AD95" s="32"/>
    </row>
    <row r="96" spans="1:30" x14ac:dyDescent="0.2">
      <c r="A96" s="27"/>
      <c r="B96" s="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20"/>
      <c r="W96" s="32"/>
      <c r="X96" s="32"/>
      <c r="Y96" s="32"/>
      <c r="Z96" s="32"/>
      <c r="AA96" s="32"/>
      <c r="AB96" s="32"/>
      <c r="AC96" s="32"/>
      <c r="AD96" s="32"/>
    </row>
    <row r="97" spans="1:30" x14ac:dyDescent="0.2">
      <c r="A97" s="27"/>
      <c r="B97" s="4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20"/>
      <c r="W97" s="32"/>
      <c r="X97" s="32"/>
      <c r="Y97" s="32"/>
      <c r="Z97" s="32"/>
      <c r="AA97" s="32"/>
      <c r="AB97" s="32"/>
      <c r="AC97" s="32"/>
      <c r="AD97" s="32"/>
    </row>
    <row r="98" spans="1:30" x14ac:dyDescent="0.2">
      <c r="A98" s="27"/>
      <c r="B98" s="4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20"/>
      <c r="W98" s="32"/>
      <c r="X98" s="32"/>
      <c r="Y98" s="32"/>
      <c r="Z98" s="32"/>
      <c r="AA98" s="32"/>
      <c r="AB98" s="32"/>
      <c r="AC98" s="32"/>
      <c r="AD98" s="32"/>
    </row>
    <row r="99" spans="1:30" x14ac:dyDescent="0.2">
      <c r="A99" s="27"/>
      <c r="B99" s="4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20"/>
      <c r="W99" s="32"/>
      <c r="X99" s="32"/>
      <c r="Y99" s="32"/>
      <c r="Z99" s="32"/>
      <c r="AA99" s="32"/>
      <c r="AB99" s="32"/>
      <c r="AC99" s="32"/>
      <c r="AD99" s="32"/>
    </row>
    <row r="100" spans="1:30" x14ac:dyDescent="0.2">
      <c r="A100" s="27"/>
      <c r="B100" s="4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20"/>
      <c r="W100" s="32"/>
      <c r="X100" s="32"/>
      <c r="Y100" s="32"/>
      <c r="Z100" s="32"/>
      <c r="AA100" s="32"/>
      <c r="AB100" s="32"/>
      <c r="AC100" s="32"/>
      <c r="AD100" s="32"/>
    </row>
    <row r="101" spans="1:30" x14ac:dyDescent="0.2">
      <c r="A101" s="27"/>
      <c r="B101" s="4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20"/>
      <c r="W101" s="32"/>
      <c r="X101" s="32"/>
      <c r="Y101" s="32"/>
      <c r="Z101" s="32"/>
      <c r="AA101" s="32"/>
      <c r="AB101" s="32"/>
      <c r="AC101" s="32"/>
      <c r="AD101" s="32"/>
    </row>
    <row r="102" spans="1:30" x14ac:dyDescent="0.2">
      <c r="A102" s="27"/>
      <c r="B102" s="4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20"/>
      <c r="W102" s="32"/>
      <c r="X102" s="32"/>
      <c r="Y102" s="32"/>
      <c r="Z102" s="32"/>
      <c r="AA102" s="32"/>
      <c r="AB102" s="32"/>
      <c r="AC102" s="32"/>
      <c r="AD102" s="32"/>
    </row>
    <row r="103" spans="1:30" x14ac:dyDescent="0.2">
      <c r="A103" s="27"/>
      <c r="B103" s="4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20"/>
      <c r="W103" s="32"/>
      <c r="X103" s="32"/>
      <c r="Y103" s="32"/>
      <c r="Z103" s="32"/>
      <c r="AA103" s="32"/>
      <c r="AB103" s="32"/>
      <c r="AC103" s="32"/>
      <c r="AD103" s="32"/>
    </row>
    <row r="104" spans="1:30" x14ac:dyDescent="0.2">
      <c r="A104" s="27"/>
      <c r="B104" s="4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20"/>
      <c r="W104" s="32"/>
      <c r="X104" s="32"/>
      <c r="Y104" s="32"/>
      <c r="Z104" s="32"/>
      <c r="AA104" s="32"/>
      <c r="AB104" s="32"/>
      <c r="AC104" s="32"/>
      <c r="AD104" s="32"/>
    </row>
    <row r="105" spans="1:30" x14ac:dyDescent="0.2">
      <c r="A105" s="27"/>
      <c r="B105" s="4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20"/>
      <c r="W105" s="32"/>
      <c r="X105" s="32"/>
      <c r="Y105" s="32"/>
      <c r="Z105" s="32"/>
      <c r="AA105" s="32"/>
      <c r="AB105" s="32"/>
      <c r="AC105" s="32"/>
      <c r="AD105" s="32"/>
    </row>
    <row r="106" spans="1:30" x14ac:dyDescent="0.2">
      <c r="A106" s="27"/>
      <c r="B106" s="4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20"/>
      <c r="W106" s="32"/>
      <c r="X106" s="32"/>
      <c r="Y106" s="32"/>
      <c r="Z106" s="32"/>
      <c r="AA106" s="32"/>
      <c r="AB106" s="32"/>
      <c r="AC106" s="32"/>
      <c r="AD106" s="32"/>
    </row>
    <row r="107" spans="1:30" x14ac:dyDescent="0.2">
      <c r="A107" s="27"/>
      <c r="B107" s="4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20"/>
      <c r="W107" s="32"/>
      <c r="X107" s="32"/>
      <c r="Y107" s="32"/>
      <c r="Z107" s="32"/>
      <c r="AA107" s="32"/>
      <c r="AB107" s="32"/>
      <c r="AC107" s="32"/>
      <c r="AD107" s="32"/>
    </row>
    <row r="108" spans="1:30" x14ac:dyDescent="0.2">
      <c r="A108" s="27"/>
      <c r="B108" s="4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20"/>
      <c r="W108" s="32"/>
      <c r="X108" s="32"/>
      <c r="Y108" s="32"/>
      <c r="Z108" s="32"/>
      <c r="AA108" s="32"/>
      <c r="AB108" s="32"/>
      <c r="AC108" s="32"/>
      <c r="AD108" s="32"/>
    </row>
    <row r="109" spans="1:30" x14ac:dyDescent="0.2">
      <c r="A109" s="27"/>
      <c r="B109" s="4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20"/>
      <c r="W109" s="32"/>
      <c r="X109" s="32"/>
      <c r="Y109" s="32"/>
      <c r="Z109" s="32"/>
      <c r="AA109" s="32"/>
      <c r="AB109" s="32"/>
      <c r="AC109" s="32"/>
      <c r="AD109" s="32"/>
    </row>
    <row r="110" spans="1:30" x14ac:dyDescent="0.2">
      <c r="A110" s="27"/>
      <c r="B110" s="4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20"/>
      <c r="W110" s="32"/>
      <c r="X110" s="32"/>
      <c r="Y110" s="32"/>
      <c r="Z110" s="32"/>
      <c r="AA110" s="32"/>
      <c r="AB110" s="32"/>
      <c r="AC110" s="32"/>
      <c r="AD110" s="32"/>
    </row>
    <row r="111" spans="1:30" x14ac:dyDescent="0.2">
      <c r="A111" s="27"/>
      <c r="B111" s="4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20"/>
      <c r="W111" s="32"/>
      <c r="X111" s="32"/>
      <c r="Y111" s="32"/>
      <c r="Z111" s="32"/>
      <c r="AA111" s="32"/>
      <c r="AB111" s="32"/>
      <c r="AC111" s="32"/>
      <c r="AD111" s="32"/>
    </row>
    <row r="112" spans="1:30" x14ac:dyDescent="0.2">
      <c r="A112" s="27"/>
      <c r="B112" s="4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20"/>
      <c r="W112" s="32"/>
      <c r="X112" s="32"/>
      <c r="Y112" s="32"/>
      <c r="Z112" s="32"/>
      <c r="AA112" s="32"/>
      <c r="AB112" s="32"/>
      <c r="AC112" s="32"/>
      <c r="AD112" s="32"/>
    </row>
    <row r="113" spans="1:30" x14ac:dyDescent="0.2">
      <c r="A113" s="27"/>
      <c r="B113" s="4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20"/>
      <c r="W113" s="32"/>
      <c r="X113" s="32"/>
      <c r="Y113" s="32"/>
      <c r="Z113" s="32"/>
      <c r="AA113" s="32"/>
      <c r="AB113" s="32"/>
      <c r="AC113" s="32"/>
      <c r="AD113" s="32"/>
    </row>
    <row r="114" spans="1:30" x14ac:dyDescent="0.2">
      <c r="A114" s="27"/>
      <c r="B114" s="4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20"/>
      <c r="W114" s="32"/>
      <c r="X114" s="32"/>
      <c r="Y114" s="32"/>
      <c r="Z114" s="32"/>
      <c r="AA114" s="32"/>
      <c r="AB114" s="32"/>
      <c r="AC114" s="32"/>
      <c r="AD114" s="32"/>
    </row>
    <row r="115" spans="1:30" x14ac:dyDescent="0.2">
      <c r="A115" s="27"/>
      <c r="B115" s="4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20"/>
      <c r="W115" s="32"/>
      <c r="X115" s="32"/>
      <c r="Y115" s="32"/>
      <c r="Z115" s="32"/>
      <c r="AA115" s="32"/>
      <c r="AB115" s="32"/>
      <c r="AC115" s="32"/>
      <c r="AD115" s="32"/>
    </row>
    <row r="116" spans="1:30" x14ac:dyDescent="0.2">
      <c r="A116" s="27"/>
      <c r="B116" s="4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20"/>
      <c r="W116" s="32"/>
      <c r="X116" s="32"/>
      <c r="Y116" s="32"/>
      <c r="Z116" s="32"/>
      <c r="AA116" s="32"/>
      <c r="AB116" s="32"/>
      <c r="AC116" s="32"/>
      <c r="AD116" s="32"/>
    </row>
    <row r="117" spans="1:30" x14ac:dyDescent="0.2">
      <c r="A117" s="27"/>
      <c r="B117" s="4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20"/>
      <c r="W117" s="32"/>
      <c r="X117" s="32"/>
      <c r="Y117" s="32"/>
      <c r="Z117" s="32"/>
      <c r="AA117" s="32"/>
      <c r="AB117" s="32"/>
      <c r="AC117" s="32"/>
      <c r="AD117" s="32"/>
    </row>
    <row r="118" spans="1:30" x14ac:dyDescent="0.2">
      <c r="A118" s="27"/>
      <c r="B118" s="4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20"/>
      <c r="W118" s="32"/>
      <c r="X118" s="32"/>
      <c r="Y118" s="32"/>
      <c r="Z118" s="32"/>
      <c r="AA118" s="32"/>
      <c r="AB118" s="32"/>
      <c r="AC118" s="32"/>
      <c r="AD118" s="32"/>
    </row>
    <row r="119" spans="1:30" x14ac:dyDescent="0.2">
      <c r="A119" s="27"/>
      <c r="B119" s="4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20"/>
      <c r="W119" s="32"/>
      <c r="X119" s="32"/>
      <c r="Y119" s="32"/>
      <c r="Z119" s="32"/>
      <c r="AA119" s="32"/>
      <c r="AB119" s="32"/>
      <c r="AC119" s="32"/>
      <c r="AD119" s="32"/>
    </row>
    <row r="120" spans="1:30" x14ac:dyDescent="0.2">
      <c r="A120" s="27"/>
      <c r="B120" s="4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20"/>
      <c r="W120" s="32"/>
      <c r="X120" s="32"/>
      <c r="Y120" s="32"/>
      <c r="Z120" s="32"/>
      <c r="AA120" s="32"/>
      <c r="AB120" s="32"/>
      <c r="AC120" s="32"/>
      <c r="AD120" s="32"/>
    </row>
    <row r="121" spans="1:30" x14ac:dyDescent="0.2">
      <c r="A121" s="27"/>
      <c r="B121" s="4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20"/>
      <c r="W121" s="32"/>
      <c r="X121" s="32"/>
      <c r="Y121" s="32"/>
      <c r="Z121" s="32"/>
      <c r="AA121" s="32"/>
      <c r="AB121" s="32"/>
      <c r="AC121" s="32"/>
      <c r="AD121" s="32"/>
    </row>
    <row r="122" spans="1:30" x14ac:dyDescent="0.2">
      <c r="A122" s="27"/>
      <c r="B122" s="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20"/>
      <c r="W122" s="32"/>
      <c r="X122" s="32"/>
      <c r="Y122" s="32"/>
      <c r="Z122" s="32"/>
      <c r="AA122" s="32"/>
      <c r="AB122" s="32"/>
      <c r="AC122" s="32"/>
      <c r="AD122" s="32"/>
    </row>
    <row r="123" spans="1:30" x14ac:dyDescent="0.2">
      <c r="A123" s="27"/>
      <c r="B123" s="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20"/>
      <c r="W123" s="32"/>
      <c r="X123" s="32"/>
      <c r="Y123" s="32"/>
      <c r="Z123" s="32"/>
      <c r="AA123" s="32"/>
      <c r="AB123" s="32"/>
      <c r="AC123" s="32"/>
      <c r="AD123" s="32"/>
    </row>
    <row r="124" spans="1:30" x14ac:dyDescent="0.2">
      <c r="A124" s="27"/>
      <c r="B124" s="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20"/>
      <c r="W124" s="32"/>
      <c r="X124" s="32"/>
      <c r="Y124" s="32"/>
      <c r="Z124" s="32"/>
      <c r="AA124" s="32"/>
      <c r="AB124" s="32"/>
      <c r="AC124" s="32"/>
      <c r="AD124" s="32"/>
    </row>
    <row r="125" spans="1:30" x14ac:dyDescent="0.2">
      <c r="A125" s="27"/>
      <c r="B125" s="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20"/>
      <c r="W125" s="32"/>
      <c r="X125" s="32"/>
      <c r="Y125" s="32"/>
      <c r="Z125" s="32"/>
      <c r="AA125" s="32"/>
      <c r="AB125" s="32"/>
      <c r="AC125" s="32"/>
      <c r="AD125" s="32"/>
    </row>
    <row r="126" spans="1:30" x14ac:dyDescent="0.2">
      <c r="A126" s="27"/>
      <c r="B126" s="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20"/>
      <c r="W126" s="32"/>
      <c r="X126" s="32"/>
      <c r="Y126" s="32"/>
      <c r="Z126" s="32"/>
      <c r="AA126" s="32"/>
      <c r="AB126" s="32"/>
      <c r="AC126" s="32"/>
      <c r="AD126" s="32"/>
    </row>
    <row r="127" spans="1:30" x14ac:dyDescent="0.2">
      <c r="A127" s="27"/>
      <c r="B127" s="4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20"/>
      <c r="W127" s="32"/>
      <c r="X127" s="32"/>
      <c r="Y127" s="32"/>
      <c r="Z127" s="32"/>
      <c r="AA127" s="32"/>
      <c r="AB127" s="32"/>
      <c r="AC127" s="32"/>
      <c r="AD127" s="32"/>
    </row>
    <row r="128" spans="1:30" x14ac:dyDescent="0.2">
      <c r="A128" s="27"/>
      <c r="B128" s="4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20"/>
      <c r="W128" s="32"/>
      <c r="X128" s="32"/>
      <c r="Y128" s="32"/>
      <c r="Z128" s="32"/>
      <c r="AA128" s="32"/>
      <c r="AB128" s="32"/>
      <c r="AC128" s="32"/>
      <c r="AD128" s="32"/>
    </row>
    <row r="129" spans="1:30" x14ac:dyDescent="0.2">
      <c r="A129" s="27"/>
      <c r="B129" s="4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20"/>
      <c r="W129" s="32"/>
      <c r="X129" s="32"/>
      <c r="Y129" s="32"/>
      <c r="Z129" s="32"/>
      <c r="AA129" s="32"/>
      <c r="AB129" s="32"/>
      <c r="AC129" s="32"/>
      <c r="AD129" s="32"/>
    </row>
    <row r="130" spans="1:30" x14ac:dyDescent="0.2">
      <c r="A130" s="27"/>
      <c r="B130" s="4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20"/>
      <c r="W130" s="32"/>
      <c r="X130" s="32"/>
      <c r="Y130" s="32"/>
      <c r="Z130" s="32"/>
      <c r="AA130" s="32"/>
      <c r="AB130" s="32"/>
      <c r="AC130" s="32"/>
      <c r="AD130" s="32"/>
    </row>
    <row r="131" spans="1:30" x14ac:dyDescent="0.2">
      <c r="A131" s="27"/>
      <c r="B131" s="4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20"/>
      <c r="W131" s="32"/>
      <c r="X131" s="32"/>
      <c r="Y131" s="32"/>
      <c r="Z131" s="32"/>
      <c r="AA131" s="32"/>
      <c r="AB131" s="32"/>
      <c r="AC131" s="32"/>
      <c r="AD131" s="32"/>
    </row>
    <row r="132" spans="1:30" x14ac:dyDescent="0.2">
      <c r="A132" s="27"/>
      <c r="B132" s="4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20"/>
      <c r="W132" s="32"/>
      <c r="X132" s="32"/>
      <c r="Y132" s="32"/>
      <c r="Z132" s="32"/>
      <c r="AA132" s="32"/>
      <c r="AB132" s="32"/>
      <c r="AC132" s="32"/>
      <c r="AD132" s="32"/>
    </row>
    <row r="133" spans="1:30" x14ac:dyDescent="0.2">
      <c r="A133" s="27"/>
      <c r="B133" s="4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20"/>
      <c r="W133" s="32"/>
      <c r="X133" s="32"/>
      <c r="Y133" s="32"/>
      <c r="Z133" s="32"/>
      <c r="AA133" s="32"/>
      <c r="AB133" s="32"/>
      <c r="AC133" s="32"/>
      <c r="AD133" s="32"/>
    </row>
    <row r="134" spans="1:30" x14ac:dyDescent="0.2">
      <c r="A134" s="27"/>
      <c r="B134" s="4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20"/>
      <c r="W134" s="32"/>
      <c r="X134" s="32"/>
      <c r="Y134" s="32"/>
      <c r="Z134" s="32"/>
      <c r="AA134" s="32"/>
      <c r="AB134" s="32"/>
      <c r="AC134" s="32"/>
      <c r="AD134" s="32"/>
    </row>
    <row r="135" spans="1:30" x14ac:dyDescent="0.2">
      <c r="A135" s="27"/>
      <c r="B135" s="4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20"/>
      <c r="W135" s="32"/>
      <c r="X135" s="32"/>
      <c r="Y135" s="32"/>
      <c r="Z135" s="32"/>
      <c r="AA135" s="32"/>
      <c r="AB135" s="32"/>
      <c r="AC135" s="32"/>
      <c r="AD135" s="32"/>
    </row>
    <row r="136" spans="1:30" x14ac:dyDescent="0.2">
      <c r="A136" s="27"/>
      <c r="B136" s="4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20"/>
      <c r="W136" s="32"/>
      <c r="X136" s="32"/>
      <c r="Y136" s="32"/>
      <c r="Z136" s="32"/>
      <c r="AA136" s="32"/>
      <c r="AB136" s="32"/>
      <c r="AC136" s="32"/>
      <c r="AD136" s="32"/>
    </row>
    <row r="137" spans="1:30" x14ac:dyDescent="0.2">
      <c r="A137" s="27"/>
      <c r="B137" s="4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20"/>
      <c r="W137" s="32"/>
      <c r="X137" s="32"/>
      <c r="Y137" s="32"/>
      <c r="Z137" s="32"/>
      <c r="AA137" s="32"/>
      <c r="AB137" s="32"/>
      <c r="AC137" s="32"/>
      <c r="AD137" s="32"/>
    </row>
    <row r="138" spans="1:30" x14ac:dyDescent="0.2">
      <c r="A138" s="27"/>
      <c r="B138" s="4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20"/>
      <c r="W138" s="32"/>
      <c r="X138" s="32"/>
      <c r="Y138" s="32"/>
      <c r="Z138" s="32"/>
      <c r="AA138" s="32"/>
      <c r="AB138" s="32"/>
      <c r="AC138" s="32"/>
      <c r="AD138" s="32"/>
    </row>
    <row r="139" spans="1:30" x14ac:dyDescent="0.2">
      <c r="A139" s="27"/>
      <c r="B139" s="4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20"/>
      <c r="W139" s="32"/>
      <c r="X139" s="32"/>
      <c r="Y139" s="32"/>
      <c r="Z139" s="32"/>
      <c r="AA139" s="32"/>
      <c r="AB139" s="32"/>
      <c r="AC139" s="32"/>
      <c r="AD139" s="32"/>
    </row>
    <row r="140" spans="1:30" x14ac:dyDescent="0.2">
      <c r="A140" s="27"/>
      <c r="B140" s="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20"/>
      <c r="W140" s="32"/>
      <c r="X140" s="32"/>
      <c r="Y140" s="32"/>
      <c r="Z140" s="32"/>
      <c r="AA140" s="32"/>
      <c r="AB140" s="32"/>
      <c r="AC140" s="32"/>
      <c r="AD140" s="32"/>
    </row>
    <row r="141" spans="1:30" x14ac:dyDescent="0.2">
      <c r="A141" s="27"/>
      <c r="B141" s="4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20"/>
      <c r="W141" s="32"/>
      <c r="X141" s="32"/>
      <c r="Y141" s="32"/>
      <c r="Z141" s="32"/>
      <c r="AA141" s="32"/>
      <c r="AB141" s="32"/>
      <c r="AC141" s="32"/>
      <c r="AD141" s="32"/>
    </row>
    <row r="142" spans="1:30" x14ac:dyDescent="0.2">
      <c r="A142" s="27"/>
      <c r="B142" s="4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20"/>
      <c r="W142" s="32"/>
      <c r="X142" s="32"/>
      <c r="Y142" s="32"/>
      <c r="Z142" s="32"/>
      <c r="AA142" s="32"/>
      <c r="AB142" s="32"/>
      <c r="AC142" s="32"/>
      <c r="AD142" s="32"/>
    </row>
    <row r="143" spans="1:30" x14ac:dyDescent="0.2">
      <c r="A143" s="27"/>
      <c r="B143" s="4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20"/>
      <c r="W143" s="32"/>
      <c r="X143" s="32"/>
      <c r="Y143" s="32"/>
      <c r="Z143" s="32"/>
      <c r="AA143" s="32"/>
      <c r="AB143" s="32"/>
      <c r="AC143" s="32"/>
      <c r="AD143" s="32"/>
    </row>
    <row r="144" spans="1:30" x14ac:dyDescent="0.2">
      <c r="A144" s="27"/>
      <c r="B144" s="4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20"/>
      <c r="W144" s="32"/>
      <c r="X144" s="32"/>
      <c r="Y144" s="32"/>
      <c r="Z144" s="32"/>
      <c r="AA144" s="32"/>
      <c r="AB144" s="32"/>
      <c r="AC144" s="32"/>
      <c r="AD144" s="32"/>
    </row>
    <row r="145" spans="1:30" x14ac:dyDescent="0.2">
      <c r="A145" s="27"/>
      <c r="B145" s="4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20"/>
      <c r="W145" s="32"/>
      <c r="X145" s="32"/>
      <c r="Y145" s="32"/>
      <c r="Z145" s="32"/>
      <c r="AA145" s="32"/>
      <c r="AB145" s="32"/>
      <c r="AC145" s="32"/>
      <c r="AD145" s="32"/>
    </row>
    <row r="146" spans="1:30" x14ac:dyDescent="0.2">
      <c r="A146" s="27"/>
      <c r="B146" s="4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20"/>
      <c r="W146" s="32"/>
      <c r="X146" s="32"/>
      <c r="Y146" s="32"/>
      <c r="Z146" s="32"/>
      <c r="AA146" s="32"/>
      <c r="AB146" s="32"/>
      <c r="AC146" s="32"/>
      <c r="AD146" s="32"/>
    </row>
    <row r="147" spans="1:30" x14ac:dyDescent="0.2">
      <c r="A147" s="27"/>
      <c r="B147" s="4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20"/>
      <c r="W147" s="32"/>
      <c r="X147" s="32"/>
      <c r="Y147" s="32"/>
      <c r="Z147" s="32"/>
      <c r="AA147" s="32"/>
      <c r="AB147" s="32"/>
      <c r="AC147" s="32"/>
      <c r="AD147" s="32"/>
    </row>
    <row r="148" spans="1:30" x14ac:dyDescent="0.2">
      <c r="A148" s="27"/>
      <c r="B148" s="4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20"/>
      <c r="W148" s="32"/>
      <c r="X148" s="32"/>
      <c r="Y148" s="32"/>
      <c r="Z148" s="32"/>
      <c r="AA148" s="32"/>
      <c r="AB148" s="32"/>
      <c r="AC148" s="32"/>
      <c r="AD148" s="32"/>
    </row>
    <row r="149" spans="1:30" x14ac:dyDescent="0.2">
      <c r="A149" s="27"/>
      <c r="B149" s="4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20"/>
      <c r="W149" s="32"/>
      <c r="X149" s="32"/>
      <c r="Y149" s="32"/>
      <c r="Z149" s="32"/>
      <c r="AA149" s="32"/>
      <c r="AB149" s="32"/>
      <c r="AC149" s="32"/>
      <c r="AD149" s="32"/>
    </row>
    <row r="150" spans="1:30" x14ac:dyDescent="0.2">
      <c r="A150" s="27"/>
      <c r="B150" s="4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20"/>
      <c r="W150" s="32"/>
      <c r="X150" s="32"/>
      <c r="Y150" s="32"/>
      <c r="Z150" s="32"/>
      <c r="AA150" s="32"/>
      <c r="AB150" s="32"/>
      <c r="AC150" s="32"/>
      <c r="AD150" s="32"/>
    </row>
    <row r="151" spans="1:30" x14ac:dyDescent="0.2">
      <c r="A151" s="27"/>
      <c r="B151" s="4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20"/>
      <c r="W151" s="32"/>
      <c r="X151" s="32"/>
      <c r="Y151" s="32"/>
      <c r="Z151" s="32"/>
      <c r="AA151" s="32"/>
      <c r="AB151" s="32"/>
      <c r="AC151" s="32"/>
      <c r="AD151" s="32"/>
    </row>
    <row r="152" spans="1:30" x14ac:dyDescent="0.2">
      <c r="A152" s="27"/>
      <c r="B152" s="4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20"/>
      <c r="W152" s="32"/>
      <c r="X152" s="32"/>
      <c r="Y152" s="32"/>
      <c r="Z152" s="32"/>
      <c r="AA152" s="32"/>
      <c r="AB152" s="32"/>
      <c r="AC152" s="32"/>
      <c r="AD152" s="32"/>
    </row>
    <row r="153" spans="1:30" x14ac:dyDescent="0.2">
      <c r="A153" s="27"/>
      <c r="B153" s="4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20"/>
      <c r="W153" s="32"/>
      <c r="X153" s="32"/>
      <c r="Y153" s="32"/>
      <c r="Z153" s="32"/>
      <c r="AA153" s="32"/>
      <c r="AB153" s="32"/>
      <c r="AC153" s="32"/>
      <c r="AD153" s="32"/>
    </row>
    <row r="154" spans="1:30" x14ac:dyDescent="0.2">
      <c r="A154" s="27"/>
      <c r="B154" s="4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20"/>
      <c r="W154" s="32"/>
      <c r="X154" s="32"/>
      <c r="Y154" s="32"/>
      <c r="Z154" s="32"/>
      <c r="AA154" s="32"/>
      <c r="AB154" s="32"/>
      <c r="AC154" s="32"/>
      <c r="AD154" s="32"/>
    </row>
    <row r="155" spans="1:30" x14ac:dyDescent="0.2">
      <c r="A155" s="27"/>
      <c r="B155" s="4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20"/>
      <c r="W155" s="32"/>
      <c r="X155" s="32"/>
      <c r="Y155" s="32"/>
      <c r="Z155" s="32"/>
      <c r="AA155" s="32"/>
      <c r="AB155" s="32"/>
      <c r="AC155" s="32"/>
      <c r="AD155" s="32"/>
    </row>
    <row r="156" spans="1:30" x14ac:dyDescent="0.2">
      <c r="A156" s="27"/>
      <c r="B156" s="4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20"/>
      <c r="W156" s="32"/>
      <c r="X156" s="32"/>
      <c r="Y156" s="32"/>
      <c r="Z156" s="32"/>
      <c r="AA156" s="32"/>
      <c r="AB156" s="32"/>
      <c r="AC156" s="32"/>
      <c r="AD156" s="32"/>
    </row>
    <row r="157" spans="1:30" x14ac:dyDescent="0.2">
      <c r="A157" s="27"/>
      <c r="B157" s="4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20"/>
      <c r="W157" s="32"/>
      <c r="X157" s="32"/>
      <c r="Y157" s="32"/>
      <c r="Z157" s="32"/>
      <c r="AA157" s="32"/>
      <c r="AB157" s="32"/>
      <c r="AC157" s="32"/>
      <c r="AD157" s="32"/>
    </row>
    <row r="158" spans="1:30" x14ac:dyDescent="0.2">
      <c r="A158" s="27"/>
      <c r="B158" s="4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20"/>
      <c r="W158" s="32"/>
      <c r="X158" s="32"/>
      <c r="Y158" s="32"/>
      <c r="Z158" s="32"/>
      <c r="AA158" s="32"/>
      <c r="AB158" s="32"/>
      <c r="AC158" s="32"/>
      <c r="AD158" s="32"/>
    </row>
    <row r="159" spans="1:30" x14ac:dyDescent="0.2">
      <c r="A159" s="27"/>
      <c r="B159" s="4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20"/>
      <c r="W159" s="32"/>
      <c r="X159" s="32"/>
      <c r="Y159" s="32"/>
      <c r="Z159" s="32"/>
      <c r="AA159" s="32"/>
      <c r="AB159" s="32"/>
      <c r="AC159" s="32"/>
      <c r="AD159" s="32"/>
    </row>
    <row r="160" spans="1:30" x14ac:dyDescent="0.2">
      <c r="A160" s="27"/>
      <c r="B160" s="4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20"/>
      <c r="W160" s="32"/>
      <c r="X160" s="32"/>
      <c r="Y160" s="32"/>
      <c r="Z160" s="32"/>
      <c r="AA160" s="32"/>
      <c r="AB160" s="32"/>
      <c r="AC160" s="32"/>
      <c r="AD160" s="32"/>
    </row>
    <row r="161" spans="1:30" x14ac:dyDescent="0.2">
      <c r="A161" s="27"/>
      <c r="B161" s="4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20"/>
      <c r="W161" s="32"/>
      <c r="X161" s="32"/>
      <c r="Y161" s="32"/>
      <c r="Z161" s="32"/>
      <c r="AA161" s="32"/>
      <c r="AB161" s="32"/>
      <c r="AC161" s="32"/>
      <c r="AD161" s="32"/>
    </row>
    <row r="162" spans="1:30" x14ac:dyDescent="0.2">
      <c r="A162" s="27"/>
      <c r="B162" s="4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20"/>
      <c r="W162" s="32"/>
      <c r="X162" s="32"/>
      <c r="Y162" s="32"/>
      <c r="Z162" s="32"/>
      <c r="AA162" s="32"/>
      <c r="AB162" s="32"/>
      <c r="AC162" s="32"/>
      <c r="AD162" s="32"/>
    </row>
    <row r="163" spans="1:30" x14ac:dyDescent="0.2">
      <c r="A163" s="27"/>
      <c r="B163" s="4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20"/>
      <c r="W163" s="32"/>
      <c r="X163" s="32"/>
      <c r="Y163" s="32"/>
      <c r="Z163" s="32"/>
      <c r="AA163" s="32"/>
      <c r="AB163" s="32"/>
      <c r="AC163" s="32"/>
      <c r="AD163" s="32"/>
    </row>
    <row r="164" spans="1:30" x14ac:dyDescent="0.2">
      <c r="A164" s="27"/>
      <c r="B164" s="4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20"/>
      <c r="W164" s="32"/>
      <c r="X164" s="32"/>
      <c r="Y164" s="32"/>
      <c r="Z164" s="32"/>
      <c r="AA164" s="32"/>
      <c r="AB164" s="32"/>
      <c r="AC164" s="32"/>
      <c r="AD164" s="32"/>
    </row>
    <row r="165" spans="1:30" x14ac:dyDescent="0.2">
      <c r="A165" s="27"/>
      <c r="B165" s="4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20"/>
      <c r="W165" s="32"/>
      <c r="X165" s="32"/>
      <c r="Y165" s="32"/>
      <c r="Z165" s="32"/>
      <c r="AA165" s="32"/>
      <c r="AB165" s="32"/>
      <c r="AC165" s="32"/>
      <c r="AD165" s="32"/>
    </row>
    <row r="166" spans="1:30" x14ac:dyDescent="0.2">
      <c r="A166" s="27"/>
      <c r="B166" s="4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20"/>
      <c r="W166" s="32"/>
      <c r="X166" s="32"/>
      <c r="Y166" s="32"/>
      <c r="Z166" s="32"/>
      <c r="AA166" s="32"/>
      <c r="AB166" s="32"/>
      <c r="AC166" s="32"/>
      <c r="AD166" s="32"/>
    </row>
    <row r="167" spans="1:30" x14ac:dyDescent="0.2">
      <c r="A167" s="27"/>
      <c r="B167" s="4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20"/>
      <c r="W167" s="32"/>
      <c r="X167" s="32"/>
      <c r="Y167" s="32"/>
      <c r="Z167" s="32"/>
      <c r="AA167" s="32"/>
      <c r="AB167" s="32"/>
      <c r="AC167" s="32"/>
      <c r="AD167" s="32"/>
    </row>
    <row r="168" spans="1:30" x14ac:dyDescent="0.2">
      <c r="A168" s="27"/>
      <c r="B168" s="4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20"/>
      <c r="W168" s="32"/>
      <c r="X168" s="32"/>
      <c r="Y168" s="32"/>
      <c r="Z168" s="32"/>
      <c r="AA168" s="32"/>
      <c r="AB168" s="32"/>
      <c r="AC168" s="32"/>
      <c r="AD168" s="32"/>
    </row>
    <row r="169" spans="1:30" x14ac:dyDescent="0.2">
      <c r="A169" s="27"/>
      <c r="B169" s="4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20"/>
      <c r="W169" s="32"/>
      <c r="X169" s="32"/>
      <c r="Y169" s="32"/>
      <c r="Z169" s="32"/>
      <c r="AA169" s="32"/>
      <c r="AB169" s="32"/>
      <c r="AC169" s="32"/>
      <c r="AD169" s="32"/>
    </row>
    <row r="170" spans="1:30" x14ac:dyDescent="0.2">
      <c r="A170" s="27"/>
      <c r="B170" s="4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20"/>
      <c r="W170" s="32"/>
      <c r="X170" s="32"/>
      <c r="Y170" s="32"/>
      <c r="Z170" s="32"/>
      <c r="AA170" s="32"/>
      <c r="AB170" s="32"/>
      <c r="AC170" s="32"/>
      <c r="AD170" s="32"/>
    </row>
    <row r="171" spans="1:30" x14ac:dyDescent="0.2">
      <c r="A171" s="27"/>
      <c r="B171" s="4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20"/>
      <c r="W171" s="32"/>
      <c r="X171" s="32"/>
      <c r="Y171" s="32"/>
      <c r="Z171" s="32"/>
      <c r="AA171" s="32"/>
      <c r="AB171" s="32"/>
      <c r="AC171" s="32"/>
      <c r="AD171" s="32"/>
    </row>
    <row r="172" spans="1:30" x14ac:dyDescent="0.2">
      <c r="A172" s="27"/>
      <c r="B172" s="4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20"/>
      <c r="W172" s="32"/>
      <c r="X172" s="32"/>
      <c r="Y172" s="32"/>
      <c r="Z172" s="32"/>
      <c r="AA172" s="32"/>
      <c r="AB172" s="32"/>
      <c r="AC172" s="32"/>
      <c r="AD172" s="32"/>
    </row>
    <row r="173" spans="1:30" x14ac:dyDescent="0.2">
      <c r="A173" s="27"/>
      <c r="B173" s="4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20"/>
      <c r="W173" s="32"/>
      <c r="X173" s="32"/>
      <c r="Y173" s="32"/>
      <c r="Z173" s="32"/>
      <c r="AA173" s="32"/>
      <c r="AB173" s="32"/>
      <c r="AC173" s="32"/>
      <c r="AD173" s="32"/>
    </row>
    <row r="174" spans="1:30" x14ac:dyDescent="0.2">
      <c r="A174" s="27"/>
      <c r="B174" s="4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20"/>
      <c r="W174" s="32"/>
      <c r="X174" s="32"/>
      <c r="Y174" s="32"/>
      <c r="Z174" s="32"/>
      <c r="AA174" s="32"/>
      <c r="AB174" s="32"/>
      <c r="AC174" s="32"/>
      <c r="AD174" s="32"/>
    </row>
    <row r="175" spans="1:30" x14ac:dyDescent="0.2">
      <c r="A175" s="27"/>
      <c r="B175" s="4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20"/>
      <c r="W175" s="32"/>
      <c r="X175" s="32"/>
      <c r="Y175" s="32"/>
      <c r="Z175" s="32"/>
      <c r="AA175" s="32"/>
      <c r="AB175" s="32"/>
      <c r="AC175" s="32"/>
      <c r="AD175" s="32"/>
    </row>
    <row r="176" spans="1:30" x14ac:dyDescent="0.2">
      <c r="A176" s="27"/>
      <c r="B176" s="4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20"/>
      <c r="W176" s="32"/>
      <c r="X176" s="32"/>
      <c r="Y176" s="32"/>
      <c r="Z176" s="32"/>
      <c r="AA176" s="32"/>
      <c r="AB176" s="32"/>
      <c r="AC176" s="32"/>
      <c r="AD176" s="32"/>
    </row>
    <row r="177" spans="1:30" x14ac:dyDescent="0.2">
      <c r="A177" s="27"/>
      <c r="B177" s="4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20"/>
      <c r="W177" s="32"/>
      <c r="X177" s="32"/>
      <c r="Y177" s="32"/>
      <c r="Z177" s="32"/>
      <c r="AA177" s="32"/>
      <c r="AB177" s="32"/>
      <c r="AC177" s="32"/>
      <c r="AD177" s="32"/>
    </row>
    <row r="178" spans="1:30" x14ac:dyDescent="0.2">
      <c r="A178" s="27"/>
      <c r="B178" s="4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20"/>
      <c r="W178" s="32"/>
      <c r="X178" s="32"/>
      <c r="Y178" s="32"/>
      <c r="Z178" s="32"/>
      <c r="AA178" s="32"/>
      <c r="AB178" s="32"/>
      <c r="AC178" s="32"/>
      <c r="AD178" s="32"/>
    </row>
    <row r="179" spans="1:30" x14ac:dyDescent="0.2">
      <c r="A179" s="27"/>
      <c r="B179" s="4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20"/>
      <c r="W179" s="32"/>
      <c r="X179" s="32"/>
      <c r="Y179" s="32"/>
      <c r="Z179" s="32"/>
      <c r="AA179" s="32"/>
      <c r="AB179" s="32"/>
      <c r="AC179" s="32"/>
      <c r="AD179" s="32"/>
    </row>
    <row r="180" spans="1:30" x14ac:dyDescent="0.2">
      <c r="A180" s="27"/>
      <c r="B180" s="4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20"/>
      <c r="W180" s="32"/>
      <c r="X180" s="32"/>
      <c r="Y180" s="32"/>
      <c r="Z180" s="32"/>
      <c r="AA180" s="32"/>
      <c r="AB180" s="32"/>
      <c r="AC180" s="32"/>
      <c r="AD180" s="32"/>
    </row>
    <row r="181" spans="1:30" x14ac:dyDescent="0.2">
      <c r="A181" s="27"/>
      <c r="B181" s="4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20"/>
      <c r="W181" s="32"/>
      <c r="X181" s="32"/>
      <c r="Y181" s="32"/>
      <c r="Z181" s="32"/>
      <c r="AA181" s="32"/>
      <c r="AB181" s="32"/>
      <c r="AC181" s="32"/>
      <c r="AD181" s="32"/>
    </row>
    <row r="182" spans="1:30" x14ac:dyDescent="0.2">
      <c r="A182" s="27"/>
      <c r="B182" s="4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20"/>
      <c r="W182" s="32"/>
      <c r="X182" s="32"/>
      <c r="Y182" s="32"/>
      <c r="Z182" s="32"/>
      <c r="AA182" s="32"/>
      <c r="AB182" s="32"/>
      <c r="AC182" s="32"/>
      <c r="AD182" s="32"/>
    </row>
    <row r="183" spans="1:30" x14ac:dyDescent="0.2">
      <c r="A183" s="27"/>
      <c r="B183" s="4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20"/>
      <c r="W183" s="32"/>
      <c r="X183" s="32"/>
      <c r="Y183" s="32"/>
      <c r="Z183" s="32"/>
      <c r="AA183" s="32"/>
      <c r="AB183" s="32"/>
      <c r="AC183" s="32"/>
      <c r="AD183" s="32"/>
    </row>
    <row r="184" spans="1:30" x14ac:dyDescent="0.2">
      <c r="A184" s="27"/>
      <c r="B184" s="4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20"/>
      <c r="W184" s="32"/>
      <c r="X184" s="32"/>
      <c r="Y184" s="32"/>
      <c r="Z184" s="32"/>
      <c r="AA184" s="32"/>
      <c r="AB184" s="32"/>
      <c r="AC184" s="32"/>
      <c r="AD184" s="32"/>
    </row>
    <row r="185" spans="1:30" x14ac:dyDescent="0.2">
      <c r="A185" s="27"/>
      <c r="B185" s="4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20"/>
      <c r="W185" s="32"/>
      <c r="X185" s="32"/>
      <c r="Y185" s="32"/>
      <c r="Z185" s="32"/>
      <c r="AA185" s="32"/>
      <c r="AB185" s="32"/>
      <c r="AC185" s="32"/>
      <c r="AD185" s="32"/>
    </row>
    <row r="186" spans="1:30" x14ac:dyDescent="0.2">
      <c r="A186" s="27"/>
      <c r="B186" s="4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20"/>
      <c r="W186" s="32"/>
      <c r="X186" s="32"/>
      <c r="Y186" s="32"/>
      <c r="Z186" s="32"/>
      <c r="AA186" s="32"/>
      <c r="AB186" s="32"/>
      <c r="AC186" s="32"/>
      <c r="AD186" s="32"/>
    </row>
    <row r="187" spans="1:30" x14ac:dyDescent="0.2">
      <c r="A187" s="27"/>
      <c r="B187" s="4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20"/>
      <c r="W187" s="32"/>
      <c r="X187" s="32"/>
      <c r="Y187" s="32"/>
      <c r="Z187" s="32"/>
      <c r="AA187" s="32"/>
      <c r="AB187" s="32"/>
      <c r="AC187" s="32"/>
      <c r="AD187" s="32"/>
    </row>
    <row r="188" spans="1:30" x14ac:dyDescent="0.2">
      <c r="A188" s="27"/>
      <c r="B188" s="4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20"/>
      <c r="W188" s="32"/>
      <c r="X188" s="32"/>
      <c r="Y188" s="32"/>
      <c r="Z188" s="32"/>
      <c r="AA188" s="32"/>
      <c r="AB188" s="32"/>
      <c r="AC188" s="32"/>
      <c r="AD188" s="32"/>
    </row>
    <row r="189" spans="1:30" x14ac:dyDescent="0.2">
      <c r="A189" s="27"/>
      <c r="B189" s="4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20"/>
      <c r="W189" s="32"/>
      <c r="X189" s="32"/>
      <c r="Y189" s="32"/>
      <c r="Z189" s="32"/>
      <c r="AA189" s="32"/>
      <c r="AB189" s="32"/>
      <c r="AC189" s="32"/>
      <c r="AD189" s="32"/>
    </row>
    <row r="190" spans="1:30" x14ac:dyDescent="0.2">
      <c r="A190" s="27"/>
      <c r="B190" s="4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20"/>
      <c r="W190" s="32"/>
      <c r="X190" s="32"/>
      <c r="Y190" s="32"/>
      <c r="Z190" s="32"/>
      <c r="AA190" s="32"/>
      <c r="AB190" s="32"/>
      <c r="AC190" s="32"/>
      <c r="AD190" s="32"/>
    </row>
    <row r="191" spans="1:30" x14ac:dyDescent="0.2">
      <c r="A191" s="27"/>
      <c r="B191" s="4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20"/>
      <c r="W191" s="32"/>
      <c r="X191" s="32"/>
      <c r="Y191" s="32"/>
      <c r="Z191" s="32"/>
      <c r="AA191" s="32"/>
      <c r="AB191" s="32"/>
      <c r="AC191" s="32"/>
      <c r="AD191" s="32"/>
    </row>
    <row r="192" spans="1:30" x14ac:dyDescent="0.2">
      <c r="A192" s="27"/>
      <c r="B192" s="4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20"/>
      <c r="W192" s="32"/>
      <c r="X192" s="32"/>
      <c r="Y192" s="32"/>
      <c r="Z192" s="32"/>
      <c r="AA192" s="32"/>
      <c r="AB192" s="32"/>
      <c r="AC192" s="32"/>
      <c r="AD192" s="32"/>
    </row>
    <row r="193" spans="1:30" x14ac:dyDescent="0.2">
      <c r="A193" s="27"/>
      <c r="B193" s="4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20"/>
      <c r="W193" s="32"/>
      <c r="X193" s="32"/>
      <c r="Y193" s="32"/>
      <c r="Z193" s="32"/>
      <c r="AA193" s="32"/>
      <c r="AB193" s="32"/>
      <c r="AC193" s="32"/>
      <c r="AD193" s="32"/>
    </row>
    <row r="194" spans="1:30" x14ac:dyDescent="0.2">
      <c r="A194" s="27"/>
      <c r="B194" s="4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20"/>
      <c r="W194" s="32"/>
      <c r="X194" s="32"/>
      <c r="Y194" s="32"/>
      <c r="Z194" s="32"/>
      <c r="AA194" s="32"/>
      <c r="AB194" s="32"/>
      <c r="AC194" s="32"/>
      <c r="AD194" s="32"/>
    </row>
    <row r="195" spans="1:30" x14ac:dyDescent="0.2">
      <c r="A195" s="27"/>
      <c r="B195" s="4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20"/>
      <c r="W195" s="32"/>
      <c r="X195" s="32"/>
      <c r="Y195" s="32"/>
      <c r="Z195" s="32"/>
      <c r="AA195" s="32"/>
      <c r="AB195" s="32"/>
      <c r="AC195" s="32"/>
      <c r="AD195" s="32"/>
    </row>
    <row r="196" spans="1:30" x14ac:dyDescent="0.2">
      <c r="A196" s="27"/>
      <c r="B196" s="4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20"/>
      <c r="W196" s="32"/>
      <c r="X196" s="32"/>
      <c r="Y196" s="32"/>
      <c r="Z196" s="32"/>
      <c r="AA196" s="32"/>
      <c r="AB196" s="32"/>
      <c r="AC196" s="32"/>
      <c r="AD196" s="32"/>
    </row>
    <row r="197" spans="1:30" x14ac:dyDescent="0.2">
      <c r="A197" s="27"/>
      <c r="B197" s="4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20"/>
      <c r="W197" s="32"/>
      <c r="X197" s="32"/>
      <c r="Y197" s="32"/>
      <c r="Z197" s="32"/>
      <c r="AA197" s="32"/>
      <c r="AB197" s="32"/>
      <c r="AC197" s="32"/>
      <c r="AD197" s="32"/>
    </row>
    <row r="198" spans="1:30" x14ac:dyDescent="0.2">
      <c r="A198" s="27"/>
      <c r="B198" s="4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20"/>
      <c r="W198" s="32"/>
      <c r="X198" s="32"/>
      <c r="Y198" s="32"/>
      <c r="Z198" s="32"/>
      <c r="AA198" s="32"/>
      <c r="AB198" s="32"/>
      <c r="AC198" s="32"/>
      <c r="AD198" s="32"/>
    </row>
    <row r="199" spans="1:30" x14ac:dyDescent="0.2">
      <c r="A199" s="27"/>
      <c r="B199" s="4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20"/>
      <c r="W199" s="32"/>
      <c r="X199" s="32"/>
      <c r="Y199" s="32"/>
      <c r="Z199" s="32"/>
      <c r="AA199" s="32"/>
      <c r="AB199" s="32"/>
      <c r="AC199" s="32"/>
      <c r="AD199" s="32"/>
    </row>
    <row r="200" spans="1:30" x14ac:dyDescent="0.2">
      <c r="A200" s="27"/>
      <c r="B200" s="4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20"/>
      <c r="W200" s="32"/>
      <c r="X200" s="32"/>
      <c r="Y200" s="32"/>
      <c r="Z200" s="32"/>
      <c r="AA200" s="32"/>
      <c r="AB200" s="32"/>
      <c r="AC200" s="32"/>
      <c r="AD200" s="32"/>
    </row>
    <row r="201" spans="1:30" x14ac:dyDescent="0.2">
      <c r="A201" s="27"/>
      <c r="B201" s="4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20"/>
      <c r="W201" s="32"/>
      <c r="X201" s="32"/>
      <c r="Y201" s="32"/>
      <c r="Z201" s="32"/>
      <c r="AA201" s="32"/>
      <c r="AB201" s="32"/>
      <c r="AC201" s="32"/>
      <c r="AD201" s="32"/>
    </row>
    <row r="202" spans="1:30" x14ac:dyDescent="0.2">
      <c r="A202" s="27"/>
      <c r="B202" s="4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20"/>
      <c r="W202" s="32"/>
      <c r="X202" s="32"/>
      <c r="Y202" s="32"/>
      <c r="Z202" s="32"/>
      <c r="AA202" s="32"/>
      <c r="AB202" s="32"/>
      <c r="AC202" s="32"/>
      <c r="AD202" s="32"/>
    </row>
    <row r="203" spans="1:30" x14ac:dyDescent="0.2">
      <c r="A203" s="27"/>
      <c r="B203" s="4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20"/>
      <c r="W203" s="32"/>
      <c r="X203" s="32"/>
      <c r="Y203" s="32"/>
      <c r="Z203" s="32"/>
      <c r="AA203" s="32"/>
      <c r="AB203" s="32"/>
      <c r="AC203" s="32"/>
      <c r="AD203" s="32"/>
    </row>
    <row r="204" spans="1:30" x14ac:dyDescent="0.2">
      <c r="A204" s="27"/>
      <c r="B204" s="4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20"/>
      <c r="W204" s="32"/>
      <c r="X204" s="32"/>
      <c r="Y204" s="32"/>
      <c r="Z204" s="32"/>
      <c r="AA204" s="32"/>
      <c r="AB204" s="32"/>
      <c r="AC204" s="32"/>
      <c r="AD204" s="32"/>
    </row>
    <row r="205" spans="1:30" x14ac:dyDescent="0.2">
      <c r="A205" s="27"/>
      <c r="B205" s="4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20"/>
      <c r="W205" s="32"/>
      <c r="X205" s="32"/>
      <c r="Y205" s="32"/>
      <c r="Z205" s="32"/>
      <c r="AA205" s="32"/>
      <c r="AB205" s="32"/>
      <c r="AC205" s="32"/>
      <c r="AD205" s="32"/>
    </row>
    <row r="206" spans="1:30" x14ac:dyDescent="0.2">
      <c r="A206" s="27"/>
      <c r="B206" s="4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20"/>
      <c r="W206" s="32"/>
      <c r="X206" s="32"/>
      <c r="Y206" s="32"/>
      <c r="Z206" s="32"/>
      <c r="AA206" s="32"/>
      <c r="AB206" s="32"/>
      <c r="AC206" s="32"/>
      <c r="AD206" s="32"/>
    </row>
    <row r="207" spans="1:30" x14ac:dyDescent="0.2">
      <c r="A207" s="27"/>
      <c r="B207" s="4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20"/>
      <c r="W207" s="32"/>
      <c r="X207" s="32"/>
      <c r="Y207" s="32"/>
      <c r="Z207" s="32"/>
      <c r="AA207" s="32"/>
      <c r="AB207" s="32"/>
      <c r="AC207" s="32"/>
      <c r="AD207" s="32"/>
    </row>
    <row r="208" spans="1:30" x14ac:dyDescent="0.2">
      <c r="A208" s="27"/>
      <c r="B208" s="4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20"/>
      <c r="W208" s="32"/>
      <c r="X208" s="32"/>
      <c r="Y208" s="32"/>
      <c r="Z208" s="32"/>
      <c r="AA208" s="32"/>
      <c r="AB208" s="32"/>
      <c r="AC208" s="32"/>
      <c r="AD208" s="32"/>
    </row>
    <row r="209" spans="1:30" x14ac:dyDescent="0.2">
      <c r="A209" s="27"/>
      <c r="B209" s="4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20"/>
      <c r="W209" s="32"/>
      <c r="X209" s="32"/>
      <c r="Y209" s="32"/>
      <c r="Z209" s="32"/>
      <c r="AA209" s="32"/>
      <c r="AB209" s="32"/>
      <c r="AC209" s="32"/>
      <c r="AD209" s="32"/>
    </row>
    <row r="210" spans="1:30" x14ac:dyDescent="0.2">
      <c r="A210" s="27"/>
      <c r="B210" s="4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20"/>
      <c r="W210" s="32"/>
      <c r="X210" s="32"/>
      <c r="Y210" s="32"/>
      <c r="Z210" s="32"/>
      <c r="AA210" s="32"/>
      <c r="AB210" s="32"/>
      <c r="AC210" s="32"/>
      <c r="AD210" s="32"/>
    </row>
    <row r="211" spans="1:30" x14ac:dyDescent="0.2">
      <c r="A211" s="27"/>
      <c r="B211" s="4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20"/>
      <c r="W211" s="32"/>
      <c r="X211" s="32"/>
      <c r="Y211" s="32"/>
      <c r="Z211" s="32"/>
      <c r="AA211" s="32"/>
      <c r="AB211" s="32"/>
      <c r="AC211" s="32"/>
      <c r="AD211" s="32"/>
    </row>
    <row r="212" spans="1:30" x14ac:dyDescent="0.2">
      <c r="A212" s="27"/>
      <c r="B212" s="4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20"/>
      <c r="W212" s="32"/>
      <c r="X212" s="32"/>
      <c r="Y212" s="32"/>
      <c r="Z212" s="32"/>
      <c r="AA212" s="32"/>
      <c r="AB212" s="32"/>
      <c r="AC212" s="32"/>
      <c r="AD212" s="32"/>
    </row>
    <row r="213" spans="1:30" x14ac:dyDescent="0.2">
      <c r="A213" s="27"/>
      <c r="B213" s="4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20"/>
      <c r="W213" s="32"/>
      <c r="X213" s="32"/>
      <c r="Y213" s="32"/>
      <c r="Z213" s="32"/>
      <c r="AA213" s="32"/>
      <c r="AB213" s="32"/>
      <c r="AC213" s="32"/>
      <c r="AD213" s="32"/>
    </row>
    <row r="214" spans="1:30" x14ac:dyDescent="0.2">
      <c r="A214" s="27"/>
      <c r="B214" s="4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20"/>
      <c r="W214" s="32"/>
      <c r="X214" s="32"/>
      <c r="Y214" s="32"/>
      <c r="Z214" s="32"/>
      <c r="AA214" s="32"/>
      <c r="AB214" s="32"/>
      <c r="AC214" s="32"/>
      <c r="AD214" s="32"/>
    </row>
    <row r="215" spans="1:30" x14ac:dyDescent="0.2">
      <c r="A215" s="27"/>
      <c r="B215" s="4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20"/>
      <c r="W215" s="32"/>
      <c r="X215" s="32"/>
      <c r="Y215" s="32"/>
      <c r="Z215" s="32"/>
      <c r="AA215" s="32"/>
      <c r="AB215" s="32"/>
      <c r="AC215" s="32"/>
      <c r="AD215" s="32"/>
    </row>
    <row r="216" spans="1:30" x14ac:dyDescent="0.2">
      <c r="A216" s="27"/>
      <c r="B216" s="4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20"/>
      <c r="W216" s="32"/>
      <c r="X216" s="32"/>
      <c r="Y216" s="32"/>
      <c r="Z216" s="32"/>
      <c r="AA216" s="32"/>
      <c r="AB216" s="32"/>
      <c r="AC216" s="32"/>
      <c r="AD216" s="32"/>
    </row>
    <row r="217" spans="1:30" x14ac:dyDescent="0.2">
      <c r="A217" s="27"/>
      <c r="B217" s="4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20"/>
      <c r="W217" s="32"/>
      <c r="X217" s="32"/>
      <c r="Y217" s="32"/>
      <c r="Z217" s="32"/>
      <c r="AA217" s="32"/>
      <c r="AB217" s="32"/>
      <c r="AC217" s="32"/>
      <c r="AD217" s="32"/>
    </row>
    <row r="218" spans="1:30" x14ac:dyDescent="0.2">
      <c r="A218" s="27"/>
      <c r="B218" s="4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20"/>
      <c r="W218" s="32"/>
      <c r="X218" s="32"/>
      <c r="Y218" s="32"/>
      <c r="Z218" s="32"/>
      <c r="AA218" s="32"/>
      <c r="AB218" s="32"/>
      <c r="AC218" s="32"/>
      <c r="AD218" s="32"/>
    </row>
    <row r="219" spans="1:30" x14ac:dyDescent="0.2">
      <c r="A219" s="27"/>
      <c r="B219" s="4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20"/>
      <c r="W219" s="32"/>
      <c r="X219" s="32"/>
      <c r="Y219" s="32"/>
      <c r="Z219" s="32"/>
      <c r="AA219" s="32"/>
      <c r="AB219" s="32"/>
      <c r="AC219" s="32"/>
      <c r="AD219" s="32"/>
    </row>
    <row r="220" spans="1:30" x14ac:dyDescent="0.2">
      <c r="A220" s="27"/>
      <c r="B220" s="4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20"/>
      <c r="W220" s="32"/>
      <c r="X220" s="32"/>
      <c r="Y220" s="32"/>
      <c r="Z220" s="32"/>
      <c r="AA220" s="32"/>
      <c r="AB220" s="32"/>
      <c r="AC220" s="32"/>
      <c r="AD220" s="32"/>
    </row>
    <row r="221" spans="1:30" x14ac:dyDescent="0.2">
      <c r="A221" s="27"/>
      <c r="B221" s="4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20"/>
      <c r="W221" s="32"/>
      <c r="X221" s="32"/>
      <c r="Y221" s="32"/>
      <c r="Z221" s="32"/>
      <c r="AA221" s="32"/>
      <c r="AB221" s="32"/>
      <c r="AC221" s="32"/>
      <c r="AD221" s="32"/>
    </row>
    <row r="222" spans="1:30" x14ac:dyDescent="0.2">
      <c r="A222" s="27"/>
      <c r="B222" s="4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20"/>
      <c r="W222" s="32"/>
      <c r="X222" s="32"/>
      <c r="Y222" s="32"/>
      <c r="Z222" s="32"/>
      <c r="AA222" s="32"/>
      <c r="AB222" s="32"/>
      <c r="AC222" s="32"/>
      <c r="AD222" s="32"/>
    </row>
    <row r="223" spans="1:30" x14ac:dyDescent="0.2">
      <c r="A223" s="27"/>
      <c r="B223" s="4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20"/>
      <c r="W223" s="32"/>
      <c r="X223" s="32"/>
      <c r="Y223" s="32"/>
      <c r="Z223" s="32"/>
      <c r="AA223" s="32"/>
      <c r="AB223" s="32"/>
      <c r="AC223" s="32"/>
      <c r="AD223" s="32"/>
    </row>
    <row r="224" spans="1:30" x14ac:dyDescent="0.2">
      <c r="A224" s="27"/>
      <c r="B224" s="4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20"/>
      <c r="W224" s="32"/>
      <c r="X224" s="32"/>
      <c r="Y224" s="32"/>
      <c r="Z224" s="32"/>
      <c r="AA224" s="32"/>
      <c r="AB224" s="32"/>
      <c r="AC224" s="32"/>
      <c r="AD224" s="32"/>
    </row>
    <row r="225" spans="1:30" x14ac:dyDescent="0.2">
      <c r="A225" s="27"/>
      <c r="B225" s="4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20"/>
      <c r="W225" s="32"/>
      <c r="X225" s="32"/>
      <c r="Y225" s="32"/>
      <c r="Z225" s="32"/>
      <c r="AA225" s="32"/>
      <c r="AB225" s="32"/>
      <c r="AC225" s="32"/>
      <c r="AD225" s="32"/>
    </row>
    <row r="226" spans="1:30" x14ac:dyDescent="0.2">
      <c r="A226" s="27"/>
      <c r="B226" s="4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20"/>
      <c r="W226" s="32"/>
      <c r="X226" s="32"/>
      <c r="Y226" s="32"/>
      <c r="Z226" s="32"/>
      <c r="AA226" s="32"/>
      <c r="AB226" s="32"/>
      <c r="AC226" s="32"/>
      <c r="AD226" s="32"/>
    </row>
    <row r="227" spans="1:30" x14ac:dyDescent="0.2">
      <c r="A227" s="27"/>
      <c r="B227" s="4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20"/>
      <c r="W227" s="32"/>
      <c r="X227" s="32"/>
      <c r="Y227" s="32"/>
      <c r="Z227" s="32"/>
      <c r="AA227" s="32"/>
      <c r="AB227" s="32"/>
      <c r="AC227" s="32"/>
      <c r="AD227" s="32"/>
    </row>
    <row r="228" spans="1:30" x14ac:dyDescent="0.2">
      <c r="A228" s="27"/>
      <c r="B228" s="4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20"/>
      <c r="W228" s="32"/>
      <c r="X228" s="32"/>
      <c r="Y228" s="32"/>
      <c r="Z228" s="32"/>
      <c r="AA228" s="32"/>
      <c r="AB228" s="32"/>
      <c r="AC228" s="32"/>
      <c r="AD228" s="32"/>
    </row>
    <row r="229" spans="1:30" x14ac:dyDescent="0.2">
      <c r="A229" s="27"/>
      <c r="B229" s="4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20"/>
      <c r="W229" s="32"/>
      <c r="X229" s="32"/>
      <c r="Y229" s="32"/>
      <c r="Z229" s="32"/>
      <c r="AA229" s="32"/>
      <c r="AB229" s="32"/>
      <c r="AC229" s="32"/>
      <c r="AD229" s="32"/>
    </row>
    <row r="230" spans="1:30" x14ac:dyDescent="0.2">
      <c r="A230" s="27"/>
      <c r="B230" s="4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20"/>
      <c r="W230" s="32"/>
      <c r="X230" s="32"/>
      <c r="Y230" s="32"/>
      <c r="Z230" s="32"/>
      <c r="AA230" s="32"/>
      <c r="AB230" s="32"/>
      <c r="AC230" s="32"/>
      <c r="AD230" s="32"/>
    </row>
    <row r="231" spans="1:30" x14ac:dyDescent="0.2">
      <c r="A231" s="27"/>
      <c r="B231" s="4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20"/>
      <c r="W231" s="32"/>
      <c r="X231" s="32"/>
      <c r="Y231" s="32"/>
      <c r="Z231" s="32"/>
      <c r="AA231" s="32"/>
      <c r="AB231" s="32"/>
      <c r="AC231" s="32"/>
      <c r="AD231" s="32"/>
    </row>
    <row r="232" spans="1:30" x14ac:dyDescent="0.2">
      <c r="A232" s="27"/>
      <c r="B232" s="4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20"/>
      <c r="W232" s="32"/>
      <c r="X232" s="32"/>
      <c r="Y232" s="32"/>
      <c r="Z232" s="32"/>
      <c r="AA232" s="32"/>
      <c r="AB232" s="32"/>
      <c r="AC232" s="32"/>
      <c r="AD232" s="32"/>
    </row>
    <row r="233" spans="1:30" x14ac:dyDescent="0.2">
      <c r="A233" s="27"/>
      <c r="B233" s="4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20"/>
      <c r="W233" s="32"/>
      <c r="X233" s="32"/>
      <c r="Y233" s="32"/>
      <c r="Z233" s="32"/>
      <c r="AA233" s="32"/>
      <c r="AB233" s="32"/>
      <c r="AC233" s="32"/>
      <c r="AD233" s="32"/>
    </row>
    <row r="234" spans="1:30" x14ac:dyDescent="0.2">
      <c r="A234" s="27"/>
      <c r="B234" s="4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20"/>
      <c r="W234" s="32"/>
      <c r="X234" s="32"/>
      <c r="Y234" s="32"/>
      <c r="Z234" s="32"/>
      <c r="AA234" s="32"/>
      <c r="AB234" s="32"/>
      <c r="AC234" s="32"/>
      <c r="AD234" s="32"/>
    </row>
    <row r="235" spans="1:30" x14ac:dyDescent="0.2">
      <c r="A235" s="27"/>
      <c r="B235" s="4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20"/>
      <c r="W235" s="32"/>
      <c r="X235" s="32"/>
      <c r="Y235" s="32"/>
      <c r="Z235" s="32"/>
      <c r="AA235" s="32"/>
      <c r="AB235" s="32"/>
      <c r="AC235" s="32"/>
      <c r="AD235" s="32"/>
    </row>
    <row r="236" spans="1:30" x14ac:dyDescent="0.2">
      <c r="A236" s="27"/>
      <c r="B236" s="4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20"/>
      <c r="W236" s="32"/>
      <c r="X236" s="32"/>
      <c r="Y236" s="32"/>
      <c r="Z236" s="32"/>
      <c r="AA236" s="32"/>
      <c r="AB236" s="32"/>
      <c r="AC236" s="32"/>
      <c r="AD236" s="32"/>
    </row>
    <row r="237" spans="1:30" x14ac:dyDescent="0.2">
      <c r="A237" s="27"/>
      <c r="B237" s="4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20"/>
      <c r="W237" s="32"/>
      <c r="X237" s="32"/>
      <c r="Y237" s="32"/>
      <c r="Z237" s="32"/>
      <c r="AA237" s="32"/>
      <c r="AB237" s="32"/>
      <c r="AC237" s="32"/>
      <c r="AD237" s="32"/>
    </row>
    <row r="238" spans="1:30" x14ac:dyDescent="0.2">
      <c r="A238" s="27"/>
      <c r="B238" s="4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20"/>
      <c r="W238" s="32"/>
      <c r="X238" s="32"/>
      <c r="Y238" s="32"/>
      <c r="Z238" s="32"/>
      <c r="AA238" s="32"/>
      <c r="AB238" s="32"/>
      <c r="AC238" s="32"/>
      <c r="AD238" s="32"/>
    </row>
    <row r="239" spans="1:30" x14ac:dyDescent="0.2">
      <c r="A239" s="27"/>
      <c r="B239" s="4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20"/>
      <c r="W239" s="32"/>
      <c r="X239" s="32"/>
      <c r="Y239" s="32"/>
      <c r="Z239" s="32"/>
      <c r="AA239" s="32"/>
      <c r="AB239" s="32"/>
      <c r="AC239" s="32"/>
      <c r="AD239" s="32"/>
    </row>
    <row r="240" spans="1:30" x14ac:dyDescent="0.2">
      <c r="A240" s="27"/>
      <c r="B240" s="4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20"/>
      <c r="W240" s="32"/>
      <c r="X240" s="32"/>
      <c r="Y240" s="32"/>
      <c r="Z240" s="32"/>
      <c r="AA240" s="32"/>
      <c r="AB240" s="32"/>
      <c r="AC240" s="32"/>
      <c r="AD240" s="32"/>
    </row>
    <row r="241" spans="1:30" x14ac:dyDescent="0.2">
      <c r="A241" s="27"/>
      <c r="B241" s="4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20"/>
      <c r="W241" s="32"/>
      <c r="X241" s="32"/>
      <c r="Y241" s="32"/>
      <c r="Z241" s="32"/>
      <c r="AA241" s="32"/>
      <c r="AB241" s="32"/>
      <c r="AC241" s="32"/>
      <c r="AD241" s="32"/>
    </row>
    <row r="242" spans="1:30" x14ac:dyDescent="0.2">
      <c r="A242" s="27"/>
      <c r="B242" s="4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20"/>
      <c r="W242" s="32"/>
      <c r="X242" s="32"/>
      <c r="Y242" s="32"/>
      <c r="Z242" s="32"/>
      <c r="AA242" s="32"/>
      <c r="AB242" s="32"/>
      <c r="AC242" s="32"/>
      <c r="AD242" s="32"/>
    </row>
    <row r="243" spans="1:30" x14ac:dyDescent="0.2">
      <c r="A243" s="27"/>
      <c r="B243" s="4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20"/>
      <c r="W243" s="32"/>
      <c r="X243" s="32"/>
      <c r="Y243" s="32"/>
      <c r="Z243" s="32"/>
      <c r="AA243" s="32"/>
      <c r="AB243" s="32"/>
      <c r="AC243" s="32"/>
      <c r="AD243" s="32"/>
    </row>
    <row r="244" spans="1:30" x14ac:dyDescent="0.2">
      <c r="A244" s="27"/>
      <c r="B244" s="4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20"/>
      <c r="W244" s="32"/>
      <c r="X244" s="32"/>
      <c r="Y244" s="32"/>
      <c r="Z244" s="32"/>
      <c r="AA244" s="32"/>
      <c r="AB244" s="32"/>
      <c r="AC244" s="32"/>
      <c r="AD244" s="32"/>
    </row>
    <row r="245" spans="1:30" x14ac:dyDescent="0.2">
      <c r="A245" s="27"/>
      <c r="B245" s="4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20"/>
      <c r="W245" s="32"/>
      <c r="X245" s="32"/>
      <c r="Y245" s="32"/>
      <c r="Z245" s="32"/>
      <c r="AA245" s="32"/>
      <c r="AB245" s="32"/>
      <c r="AC245" s="32"/>
      <c r="AD245" s="32"/>
    </row>
    <row r="246" spans="1:30" x14ac:dyDescent="0.2">
      <c r="A246" s="27"/>
      <c r="B246" s="4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20"/>
      <c r="W246" s="32"/>
      <c r="X246" s="32"/>
      <c r="Y246" s="32"/>
      <c r="Z246" s="32"/>
      <c r="AA246" s="32"/>
      <c r="AB246" s="32"/>
      <c r="AC246" s="32"/>
      <c r="AD246" s="32"/>
    </row>
    <row r="247" spans="1:30" x14ac:dyDescent="0.2">
      <c r="A247" s="27"/>
      <c r="B247" s="4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20"/>
      <c r="W247" s="32"/>
      <c r="X247" s="32"/>
      <c r="Y247" s="32"/>
      <c r="Z247" s="32"/>
      <c r="AA247" s="32"/>
      <c r="AB247" s="32"/>
      <c r="AC247" s="32"/>
      <c r="AD247" s="32"/>
    </row>
    <row r="248" spans="1:30" x14ac:dyDescent="0.2">
      <c r="A248" s="27"/>
      <c r="B248" s="4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20"/>
      <c r="W248" s="32"/>
      <c r="X248" s="32"/>
      <c r="Y248" s="32"/>
      <c r="Z248" s="32"/>
      <c r="AA248" s="32"/>
      <c r="AB248" s="32"/>
      <c r="AC248" s="32"/>
      <c r="AD248" s="32"/>
    </row>
    <row r="249" spans="1:30" x14ac:dyDescent="0.2">
      <c r="A249" s="27"/>
      <c r="B249" s="4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20"/>
      <c r="W249" s="32"/>
      <c r="X249" s="32"/>
      <c r="Y249" s="32"/>
      <c r="Z249" s="32"/>
      <c r="AA249" s="32"/>
      <c r="AB249" s="32"/>
      <c r="AC249" s="32"/>
      <c r="AD249" s="32"/>
    </row>
    <row r="250" spans="1:30" x14ac:dyDescent="0.2">
      <c r="A250" s="27"/>
      <c r="B250" s="4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20"/>
      <c r="W250" s="32"/>
      <c r="X250" s="32"/>
      <c r="Y250" s="32"/>
      <c r="Z250" s="32"/>
      <c r="AA250" s="32"/>
      <c r="AB250" s="32"/>
      <c r="AC250" s="32"/>
      <c r="AD250" s="32"/>
    </row>
    <row r="251" spans="1:30" x14ac:dyDescent="0.2">
      <c r="A251" s="27"/>
      <c r="B251" s="4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20"/>
      <c r="W251" s="32"/>
      <c r="X251" s="32"/>
      <c r="Y251" s="32"/>
      <c r="Z251" s="32"/>
      <c r="AA251" s="32"/>
      <c r="AB251" s="32"/>
      <c r="AC251" s="32"/>
      <c r="AD251" s="32"/>
    </row>
    <row r="252" spans="1:30" x14ac:dyDescent="0.2">
      <c r="A252" s="27"/>
      <c r="B252" s="4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20"/>
      <c r="W252" s="32"/>
      <c r="X252" s="32"/>
      <c r="Y252" s="32"/>
      <c r="Z252" s="32"/>
      <c r="AA252" s="32"/>
      <c r="AB252" s="32"/>
      <c r="AC252" s="32"/>
      <c r="AD252" s="32"/>
    </row>
    <row r="253" spans="1:30" x14ac:dyDescent="0.2">
      <c r="A253" s="27"/>
      <c r="B253" s="4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20"/>
      <c r="W253" s="32"/>
      <c r="X253" s="32"/>
      <c r="Y253" s="32"/>
      <c r="Z253" s="32"/>
      <c r="AA253" s="32"/>
      <c r="AB253" s="32"/>
      <c r="AC253" s="32"/>
      <c r="AD253" s="32"/>
    </row>
    <row r="254" spans="1:30" x14ac:dyDescent="0.2">
      <c r="A254" s="27"/>
      <c r="B254" s="4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20"/>
      <c r="W254" s="32"/>
      <c r="X254" s="32"/>
      <c r="Y254" s="32"/>
      <c r="Z254" s="32"/>
      <c r="AA254" s="32"/>
      <c r="AB254" s="32"/>
      <c r="AC254" s="32"/>
      <c r="AD254" s="32"/>
    </row>
    <row r="255" spans="1:30" x14ac:dyDescent="0.2">
      <c r="A255" s="27"/>
      <c r="B255" s="4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20"/>
      <c r="W255" s="32"/>
      <c r="X255" s="32"/>
      <c r="Y255" s="32"/>
      <c r="Z255" s="32"/>
      <c r="AA255" s="32"/>
      <c r="AB255" s="32"/>
      <c r="AC255" s="32"/>
      <c r="AD255" s="32"/>
    </row>
    <row r="256" spans="1:30" x14ac:dyDescent="0.2">
      <c r="A256" s="27"/>
      <c r="B256" s="4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20"/>
      <c r="W256" s="32"/>
      <c r="X256" s="32"/>
      <c r="Y256" s="32"/>
      <c r="Z256" s="32"/>
      <c r="AA256" s="32"/>
      <c r="AB256" s="32"/>
      <c r="AC256" s="32"/>
      <c r="AD256" s="32"/>
    </row>
    <row r="257" spans="1:30" x14ac:dyDescent="0.2">
      <c r="A257" s="27"/>
      <c r="B257" s="4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20"/>
      <c r="W257" s="32"/>
      <c r="X257" s="32"/>
      <c r="Y257" s="32"/>
      <c r="Z257" s="32"/>
      <c r="AA257" s="32"/>
      <c r="AB257" s="32"/>
      <c r="AC257" s="32"/>
      <c r="AD257" s="32"/>
    </row>
    <row r="258" spans="1:30" x14ac:dyDescent="0.2">
      <c r="A258" s="27"/>
      <c r="B258" s="4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20"/>
      <c r="W258" s="32"/>
      <c r="X258" s="32"/>
      <c r="Y258" s="32"/>
      <c r="Z258" s="32"/>
      <c r="AA258" s="32"/>
      <c r="AB258" s="32"/>
      <c r="AC258" s="32"/>
      <c r="AD258" s="32"/>
    </row>
    <row r="259" spans="1:30" x14ac:dyDescent="0.2">
      <c r="A259" s="27"/>
      <c r="B259" s="4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20"/>
      <c r="W259" s="32"/>
      <c r="X259" s="32"/>
      <c r="Y259" s="32"/>
      <c r="Z259" s="32"/>
      <c r="AA259" s="32"/>
      <c r="AB259" s="32"/>
      <c r="AC259" s="32"/>
      <c r="AD259" s="32"/>
    </row>
    <row r="260" spans="1:30" x14ac:dyDescent="0.2">
      <c r="A260" s="27"/>
      <c r="B260" s="4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20"/>
      <c r="W260" s="32"/>
      <c r="X260" s="32"/>
      <c r="Y260" s="32"/>
      <c r="Z260" s="32"/>
      <c r="AA260" s="32"/>
      <c r="AB260" s="32"/>
      <c r="AC260" s="32"/>
      <c r="AD260" s="32"/>
    </row>
    <row r="261" spans="1:30" x14ac:dyDescent="0.2">
      <c r="A261" s="27"/>
      <c r="B261" s="4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20"/>
      <c r="W261" s="32"/>
      <c r="X261" s="32"/>
      <c r="Y261" s="32"/>
      <c r="Z261" s="32"/>
      <c r="AA261" s="32"/>
      <c r="AB261" s="32"/>
      <c r="AC261" s="32"/>
      <c r="AD261" s="32"/>
    </row>
    <row r="262" spans="1:30" x14ac:dyDescent="0.2">
      <c r="A262" s="27"/>
      <c r="B262" s="4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20"/>
      <c r="W262" s="32"/>
      <c r="X262" s="32"/>
      <c r="Y262" s="32"/>
      <c r="Z262" s="32"/>
      <c r="AA262" s="32"/>
      <c r="AB262" s="32"/>
      <c r="AC262" s="32"/>
      <c r="AD262" s="32"/>
    </row>
    <row r="263" spans="1:30" x14ac:dyDescent="0.2">
      <c r="A263" s="27"/>
      <c r="B263" s="4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20"/>
      <c r="W263" s="32"/>
      <c r="X263" s="32"/>
      <c r="Y263" s="32"/>
      <c r="Z263" s="32"/>
      <c r="AA263" s="32"/>
      <c r="AB263" s="32"/>
      <c r="AC263" s="32"/>
      <c r="AD263" s="32"/>
    </row>
    <row r="264" spans="1:30" x14ac:dyDescent="0.2">
      <c r="A264" s="27"/>
      <c r="B264" s="4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20"/>
      <c r="W264" s="32"/>
      <c r="X264" s="32"/>
      <c r="Y264" s="32"/>
      <c r="Z264" s="32"/>
      <c r="AA264" s="32"/>
      <c r="AB264" s="32"/>
      <c r="AC264" s="32"/>
      <c r="AD264" s="32"/>
    </row>
    <row r="265" spans="1:30" x14ac:dyDescent="0.2">
      <c r="A265" s="27"/>
      <c r="B265" s="4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20"/>
      <c r="W265" s="32"/>
      <c r="X265" s="32"/>
      <c r="Y265" s="32"/>
      <c r="Z265" s="32"/>
      <c r="AA265" s="32"/>
      <c r="AB265" s="32"/>
      <c r="AC265" s="32"/>
      <c r="AD265" s="32"/>
    </row>
    <row r="266" spans="1:30" x14ac:dyDescent="0.2">
      <c r="A266" s="27"/>
      <c r="B266" s="4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20"/>
      <c r="W266" s="32"/>
      <c r="X266" s="32"/>
      <c r="Y266" s="32"/>
      <c r="Z266" s="32"/>
      <c r="AA266" s="32"/>
      <c r="AB266" s="32"/>
      <c r="AC266" s="32"/>
      <c r="AD266" s="32"/>
    </row>
    <row r="267" spans="1:30" x14ac:dyDescent="0.2">
      <c r="A267" s="27"/>
      <c r="B267" s="4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20"/>
      <c r="W267" s="32"/>
      <c r="X267" s="32"/>
      <c r="Y267" s="32"/>
      <c r="Z267" s="32"/>
      <c r="AA267" s="32"/>
      <c r="AB267" s="32"/>
      <c r="AC267" s="32"/>
      <c r="AD267" s="32"/>
    </row>
    <row r="268" spans="1:30" x14ac:dyDescent="0.2">
      <c r="A268" s="27"/>
      <c r="B268" s="4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20"/>
      <c r="W268" s="32"/>
      <c r="X268" s="32"/>
      <c r="Y268" s="32"/>
      <c r="Z268" s="32"/>
      <c r="AA268" s="32"/>
      <c r="AB268" s="32"/>
      <c r="AC268" s="32"/>
      <c r="AD268" s="32"/>
    </row>
    <row r="269" spans="1:30" x14ac:dyDescent="0.2">
      <c r="A269" s="27"/>
      <c r="B269" s="4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20"/>
      <c r="W269" s="32"/>
      <c r="X269" s="32"/>
      <c r="Y269" s="32"/>
      <c r="Z269" s="32"/>
      <c r="AA269" s="32"/>
      <c r="AB269" s="32"/>
      <c r="AC269" s="32"/>
      <c r="AD269" s="32"/>
    </row>
    <row r="270" spans="1:30" x14ac:dyDescent="0.2">
      <c r="A270" s="27"/>
      <c r="B270" s="4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20"/>
      <c r="W270" s="32"/>
      <c r="X270" s="32"/>
      <c r="Y270" s="32"/>
      <c r="Z270" s="32"/>
      <c r="AA270" s="32"/>
      <c r="AB270" s="32"/>
      <c r="AC270" s="32"/>
      <c r="AD270" s="32"/>
    </row>
    <row r="271" spans="1:30" x14ac:dyDescent="0.2">
      <c r="A271" s="27"/>
      <c r="B271" s="4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20"/>
      <c r="W271" s="32"/>
      <c r="X271" s="32"/>
      <c r="Y271" s="32"/>
      <c r="Z271" s="32"/>
      <c r="AA271" s="32"/>
      <c r="AB271" s="32"/>
      <c r="AC271" s="32"/>
      <c r="AD271" s="32"/>
    </row>
    <row r="272" spans="1:30" x14ac:dyDescent="0.2">
      <c r="A272" s="27"/>
      <c r="B272" s="4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20"/>
      <c r="W272" s="32"/>
      <c r="X272" s="32"/>
      <c r="Y272" s="32"/>
      <c r="Z272" s="32"/>
      <c r="AA272" s="32"/>
      <c r="AB272" s="32"/>
      <c r="AC272" s="32"/>
      <c r="AD272" s="32"/>
    </row>
    <row r="273" spans="1:30" x14ac:dyDescent="0.2">
      <c r="A273" s="27"/>
      <c r="B273" s="4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20"/>
      <c r="W273" s="32"/>
      <c r="X273" s="32"/>
      <c r="Y273" s="32"/>
      <c r="Z273" s="32"/>
      <c r="AA273" s="32"/>
      <c r="AB273" s="32"/>
      <c r="AC273" s="32"/>
      <c r="AD273" s="32"/>
    </row>
    <row r="274" spans="1:30" x14ac:dyDescent="0.2">
      <c r="A274" s="27"/>
      <c r="B274" s="4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20"/>
      <c r="W274" s="32"/>
      <c r="X274" s="32"/>
      <c r="Y274" s="32"/>
      <c r="Z274" s="32"/>
      <c r="AA274" s="32"/>
      <c r="AB274" s="32"/>
      <c r="AC274" s="32"/>
      <c r="AD274" s="32"/>
    </row>
    <row r="275" spans="1:30" x14ac:dyDescent="0.2">
      <c r="A275" s="27"/>
      <c r="B275" s="4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20"/>
      <c r="W275" s="32"/>
      <c r="X275" s="32"/>
      <c r="Y275" s="32"/>
      <c r="Z275" s="32"/>
      <c r="AA275" s="32"/>
      <c r="AB275" s="32"/>
      <c r="AC275" s="32"/>
      <c r="AD275" s="32"/>
    </row>
    <row r="276" spans="1:30" x14ac:dyDescent="0.2">
      <c r="A276" s="27"/>
      <c r="B276" s="4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20"/>
      <c r="W276" s="32"/>
      <c r="X276" s="32"/>
      <c r="Y276" s="32"/>
      <c r="Z276" s="32"/>
      <c r="AA276" s="32"/>
      <c r="AB276" s="32"/>
      <c r="AC276" s="32"/>
      <c r="AD276" s="32"/>
    </row>
    <row r="277" spans="1:30" x14ac:dyDescent="0.2">
      <c r="A277" s="27"/>
      <c r="B277" s="4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20"/>
      <c r="W277" s="32"/>
      <c r="X277" s="32"/>
      <c r="Y277" s="32"/>
      <c r="Z277" s="32"/>
      <c r="AA277" s="32"/>
      <c r="AB277" s="32"/>
      <c r="AC277" s="32"/>
      <c r="AD277" s="32"/>
    </row>
    <row r="278" spans="1:30" x14ac:dyDescent="0.2">
      <c r="A278" s="27"/>
      <c r="B278" s="4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20"/>
      <c r="W278" s="32"/>
      <c r="X278" s="32"/>
      <c r="Y278" s="32"/>
      <c r="Z278" s="32"/>
      <c r="AA278" s="32"/>
      <c r="AB278" s="32"/>
      <c r="AC278" s="32"/>
      <c r="AD278" s="32"/>
    </row>
    <row r="279" spans="1:30" x14ac:dyDescent="0.2">
      <c r="A279" s="27"/>
      <c r="B279" s="4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20"/>
      <c r="W279" s="32"/>
      <c r="X279" s="32"/>
      <c r="Y279" s="32"/>
      <c r="Z279" s="32"/>
      <c r="AA279" s="32"/>
      <c r="AB279" s="32"/>
      <c r="AC279" s="32"/>
      <c r="AD279" s="32"/>
    </row>
    <row r="280" spans="1:30" x14ac:dyDescent="0.2">
      <c r="A280" s="27"/>
      <c r="B280" s="4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20"/>
      <c r="W280" s="32"/>
      <c r="X280" s="32"/>
      <c r="Y280" s="32"/>
      <c r="Z280" s="32"/>
      <c r="AA280" s="32"/>
      <c r="AB280" s="32"/>
      <c r="AC280" s="32"/>
      <c r="AD280" s="32"/>
    </row>
    <row r="281" spans="1:30" x14ac:dyDescent="0.2">
      <c r="A281" s="27"/>
      <c r="B281" s="4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20"/>
      <c r="W281" s="32"/>
      <c r="X281" s="32"/>
      <c r="Y281" s="32"/>
      <c r="Z281" s="32"/>
      <c r="AA281" s="32"/>
      <c r="AB281" s="32"/>
      <c r="AC281" s="32"/>
      <c r="AD281" s="32"/>
    </row>
    <row r="282" spans="1:30" x14ac:dyDescent="0.2">
      <c r="A282" s="27"/>
      <c r="B282" s="4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20"/>
      <c r="W282" s="32"/>
      <c r="X282" s="32"/>
      <c r="Y282" s="32"/>
      <c r="Z282" s="32"/>
      <c r="AA282" s="32"/>
      <c r="AB282" s="32"/>
      <c r="AC282" s="32"/>
      <c r="AD282" s="32"/>
    </row>
    <row r="283" spans="1:30" x14ac:dyDescent="0.2">
      <c r="A283" s="27"/>
      <c r="B283" s="4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20"/>
      <c r="W283" s="32"/>
      <c r="X283" s="32"/>
      <c r="Y283" s="32"/>
      <c r="Z283" s="32"/>
      <c r="AA283" s="32"/>
      <c r="AB283" s="32"/>
      <c r="AC283" s="32"/>
      <c r="AD283" s="32"/>
    </row>
    <row r="284" spans="1:30" x14ac:dyDescent="0.2">
      <c r="A284" s="27"/>
      <c r="B284" s="4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20"/>
      <c r="W284" s="32"/>
      <c r="X284" s="32"/>
      <c r="Y284" s="32"/>
      <c r="Z284" s="32"/>
      <c r="AA284" s="32"/>
      <c r="AB284" s="32"/>
      <c r="AC284" s="32"/>
      <c r="AD284" s="32"/>
    </row>
    <row r="285" spans="1:30" x14ac:dyDescent="0.2">
      <c r="A285" s="27"/>
      <c r="B285" s="4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20"/>
      <c r="W285" s="32"/>
      <c r="X285" s="32"/>
      <c r="Y285" s="32"/>
      <c r="Z285" s="32"/>
      <c r="AA285" s="32"/>
      <c r="AB285" s="32"/>
      <c r="AC285" s="32"/>
      <c r="AD285" s="32"/>
    </row>
    <row r="286" spans="1:30" x14ac:dyDescent="0.2">
      <c r="A286" s="27"/>
      <c r="B286" s="4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20"/>
      <c r="W286" s="32"/>
      <c r="X286" s="32"/>
      <c r="Y286" s="32"/>
      <c r="Z286" s="32"/>
      <c r="AA286" s="32"/>
      <c r="AB286" s="32"/>
      <c r="AC286" s="32"/>
      <c r="AD286" s="32"/>
    </row>
    <row r="287" spans="1:30" x14ac:dyDescent="0.2">
      <c r="A287" s="27"/>
      <c r="B287" s="4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20"/>
      <c r="W287" s="32"/>
      <c r="X287" s="32"/>
      <c r="Y287" s="32"/>
      <c r="Z287" s="32"/>
      <c r="AA287" s="32"/>
      <c r="AB287" s="32"/>
      <c r="AC287" s="32"/>
      <c r="AD287" s="32"/>
    </row>
    <row r="288" spans="1:30" x14ac:dyDescent="0.2">
      <c r="A288" s="27"/>
      <c r="B288" s="4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20"/>
      <c r="W288" s="32"/>
      <c r="X288" s="32"/>
      <c r="Y288" s="32"/>
      <c r="Z288" s="32"/>
      <c r="AA288" s="32"/>
      <c r="AB288" s="32"/>
      <c r="AC288" s="32"/>
      <c r="AD288" s="32"/>
    </row>
    <row r="289" spans="1:30" x14ac:dyDescent="0.2">
      <c r="A289" s="27"/>
      <c r="B289" s="4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20"/>
      <c r="W289" s="32"/>
      <c r="X289" s="32"/>
      <c r="Y289" s="32"/>
      <c r="Z289" s="32"/>
      <c r="AA289" s="32"/>
      <c r="AB289" s="32"/>
      <c r="AC289" s="32"/>
      <c r="AD289" s="32"/>
    </row>
    <row r="290" spans="1:30" x14ac:dyDescent="0.2">
      <c r="A290" s="27"/>
      <c r="B290" s="4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20"/>
      <c r="W290" s="32"/>
      <c r="X290" s="32"/>
      <c r="Y290" s="32"/>
      <c r="Z290" s="32"/>
      <c r="AA290" s="32"/>
      <c r="AB290" s="32"/>
      <c r="AC290" s="32"/>
      <c r="AD290" s="32"/>
    </row>
    <row r="291" spans="1:30" x14ac:dyDescent="0.2">
      <c r="A291" s="27"/>
      <c r="B291" s="4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20"/>
      <c r="W291" s="32"/>
      <c r="X291" s="32"/>
      <c r="Y291" s="32"/>
      <c r="Z291" s="32"/>
      <c r="AA291" s="32"/>
      <c r="AB291" s="32"/>
      <c r="AC291" s="32"/>
      <c r="AD291" s="32"/>
    </row>
    <row r="292" spans="1:30" x14ac:dyDescent="0.2">
      <c r="A292" s="27"/>
      <c r="B292" s="4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20"/>
      <c r="W292" s="32"/>
      <c r="X292" s="32"/>
      <c r="Y292" s="32"/>
      <c r="Z292" s="32"/>
      <c r="AA292" s="32"/>
      <c r="AB292" s="32"/>
      <c r="AC292" s="32"/>
      <c r="AD292" s="32"/>
    </row>
    <row r="293" spans="1:30" x14ac:dyDescent="0.2">
      <c r="A293" s="27"/>
      <c r="B293" s="4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20"/>
      <c r="W293" s="32"/>
      <c r="X293" s="32"/>
      <c r="Y293" s="32"/>
      <c r="Z293" s="32"/>
      <c r="AA293" s="32"/>
      <c r="AB293" s="32"/>
      <c r="AC293" s="32"/>
      <c r="AD293" s="32"/>
    </row>
    <row r="294" spans="1:30" x14ac:dyDescent="0.2">
      <c r="A294" s="27"/>
      <c r="B294" s="4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20"/>
      <c r="W294" s="32"/>
      <c r="X294" s="32"/>
      <c r="Y294" s="32"/>
      <c r="Z294" s="32"/>
      <c r="AA294" s="32"/>
      <c r="AB294" s="32"/>
      <c r="AC294" s="32"/>
      <c r="AD294" s="32"/>
    </row>
    <row r="295" spans="1:30" x14ac:dyDescent="0.2">
      <c r="A295" s="27"/>
      <c r="B295" s="4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20"/>
      <c r="W295" s="32"/>
      <c r="X295" s="32"/>
      <c r="Y295" s="32"/>
      <c r="Z295" s="32"/>
      <c r="AA295" s="32"/>
      <c r="AB295" s="32"/>
      <c r="AC295" s="32"/>
      <c r="AD295" s="32"/>
    </row>
    <row r="296" spans="1:30" x14ac:dyDescent="0.2">
      <c r="A296" s="27"/>
      <c r="B296" s="4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20"/>
      <c r="W296" s="32"/>
      <c r="X296" s="32"/>
      <c r="Y296" s="32"/>
      <c r="Z296" s="32"/>
      <c r="AA296" s="32"/>
      <c r="AB296" s="32"/>
      <c r="AC296" s="32"/>
      <c r="AD296" s="32"/>
    </row>
    <row r="297" spans="1:30" x14ac:dyDescent="0.2">
      <c r="A297" s="27"/>
      <c r="B297" s="4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20"/>
      <c r="W297" s="32"/>
      <c r="X297" s="32"/>
      <c r="Y297" s="32"/>
      <c r="Z297" s="32"/>
      <c r="AA297" s="32"/>
      <c r="AB297" s="32"/>
      <c r="AC297" s="32"/>
      <c r="AD297" s="32"/>
    </row>
    <row r="298" spans="1:30" x14ac:dyDescent="0.2">
      <c r="A298" s="27"/>
      <c r="B298" s="4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20"/>
      <c r="W298" s="32"/>
      <c r="X298" s="32"/>
      <c r="Y298" s="32"/>
      <c r="Z298" s="32"/>
      <c r="AA298" s="32"/>
      <c r="AB298" s="32"/>
      <c r="AC298" s="32"/>
      <c r="AD298" s="32"/>
    </row>
    <row r="299" spans="1:30" x14ac:dyDescent="0.2">
      <c r="A299" s="27"/>
      <c r="B299" s="4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20"/>
      <c r="W299" s="32"/>
      <c r="X299" s="32"/>
      <c r="Y299" s="32"/>
      <c r="Z299" s="32"/>
      <c r="AA299" s="32"/>
      <c r="AB299" s="32"/>
      <c r="AC299" s="32"/>
      <c r="AD299" s="32"/>
    </row>
    <row r="300" spans="1:30" x14ac:dyDescent="0.2">
      <c r="A300" s="27"/>
      <c r="B300" s="4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20"/>
      <c r="W300" s="32"/>
      <c r="X300" s="32"/>
      <c r="Y300" s="32"/>
      <c r="Z300" s="32"/>
      <c r="AA300" s="32"/>
      <c r="AB300" s="32"/>
      <c r="AC300" s="32"/>
      <c r="AD300" s="32"/>
    </row>
    <row r="301" spans="1:30" x14ac:dyDescent="0.2">
      <c r="A301" s="27"/>
      <c r="B301" s="4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20"/>
      <c r="W301" s="32"/>
      <c r="X301" s="32"/>
      <c r="Y301" s="32"/>
      <c r="Z301" s="32"/>
      <c r="AA301" s="32"/>
      <c r="AB301" s="32"/>
      <c r="AC301" s="32"/>
      <c r="AD301" s="32"/>
    </row>
    <row r="302" spans="1:30" x14ac:dyDescent="0.2">
      <c r="A302" s="27"/>
      <c r="B302" s="4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20"/>
      <c r="W302" s="32"/>
      <c r="X302" s="32"/>
      <c r="Y302" s="32"/>
      <c r="Z302" s="32"/>
      <c r="AA302" s="32"/>
      <c r="AB302" s="32"/>
      <c r="AC302" s="32"/>
      <c r="AD302" s="32"/>
    </row>
    <row r="303" spans="1:30" x14ac:dyDescent="0.2">
      <c r="A303" s="27"/>
      <c r="B303" s="4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20"/>
      <c r="W303" s="32"/>
      <c r="X303" s="32"/>
      <c r="Y303" s="32"/>
      <c r="Z303" s="32"/>
      <c r="AA303" s="32"/>
      <c r="AB303" s="32"/>
      <c r="AC303" s="32"/>
      <c r="AD303" s="32"/>
    </row>
    <row r="304" spans="1:30" x14ac:dyDescent="0.2">
      <c r="A304" s="27"/>
      <c r="B304" s="4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20"/>
      <c r="W304" s="32"/>
      <c r="X304" s="32"/>
      <c r="Y304" s="32"/>
      <c r="Z304" s="32"/>
      <c r="AA304" s="32"/>
      <c r="AB304" s="32"/>
      <c r="AC304" s="32"/>
      <c r="AD304" s="32"/>
    </row>
    <row r="305" spans="1:30" x14ac:dyDescent="0.2">
      <c r="A305" s="27"/>
      <c r="B305" s="4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20"/>
      <c r="W305" s="32"/>
      <c r="X305" s="32"/>
      <c r="Y305" s="32"/>
      <c r="Z305" s="32"/>
      <c r="AA305" s="32"/>
      <c r="AB305" s="32"/>
      <c r="AC305" s="32"/>
      <c r="AD305" s="32"/>
    </row>
    <row r="306" spans="1:30" x14ac:dyDescent="0.2">
      <c r="A306" s="27"/>
      <c r="B306" s="4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20"/>
      <c r="W306" s="32"/>
      <c r="X306" s="32"/>
      <c r="Y306" s="32"/>
      <c r="Z306" s="32"/>
      <c r="AA306" s="32"/>
      <c r="AB306" s="32"/>
      <c r="AC306" s="32"/>
      <c r="AD306" s="32"/>
    </row>
    <row r="307" spans="1:30" x14ac:dyDescent="0.2">
      <c r="A307" s="27"/>
      <c r="B307" s="4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20"/>
      <c r="W307" s="32"/>
      <c r="X307" s="32"/>
      <c r="Y307" s="32"/>
      <c r="Z307" s="32"/>
      <c r="AA307" s="32"/>
      <c r="AB307" s="32"/>
      <c r="AC307" s="32"/>
      <c r="AD307" s="32"/>
    </row>
    <row r="308" spans="1:30" x14ac:dyDescent="0.2">
      <c r="A308" s="27"/>
      <c r="B308" s="4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20"/>
      <c r="W308" s="32"/>
      <c r="X308" s="32"/>
      <c r="Y308" s="32"/>
      <c r="Z308" s="32"/>
      <c r="AA308" s="32"/>
      <c r="AB308" s="32"/>
      <c r="AC308" s="32"/>
      <c r="AD308" s="32"/>
    </row>
    <row r="309" spans="1:30" x14ac:dyDescent="0.2">
      <c r="A309" s="27"/>
      <c r="B309" s="4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20"/>
      <c r="W309" s="32"/>
      <c r="X309" s="32"/>
      <c r="Y309" s="32"/>
      <c r="Z309" s="32"/>
      <c r="AA309" s="32"/>
      <c r="AB309" s="32"/>
      <c r="AC309" s="32"/>
      <c r="AD309" s="32"/>
    </row>
    <row r="310" spans="1:30" x14ac:dyDescent="0.2">
      <c r="A310" s="27"/>
      <c r="B310" s="4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20"/>
      <c r="W310" s="32"/>
      <c r="X310" s="32"/>
      <c r="Y310" s="32"/>
      <c r="Z310" s="32"/>
      <c r="AA310" s="32"/>
      <c r="AB310" s="32"/>
      <c r="AC310" s="32"/>
      <c r="AD310" s="32"/>
    </row>
    <row r="311" spans="1:30" x14ac:dyDescent="0.2">
      <c r="A311" s="27"/>
      <c r="B311" s="4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20"/>
      <c r="W311" s="32"/>
      <c r="X311" s="32"/>
      <c r="Y311" s="32"/>
      <c r="Z311" s="32"/>
      <c r="AA311" s="32"/>
      <c r="AB311" s="32"/>
      <c r="AC311" s="32"/>
      <c r="AD311" s="32"/>
    </row>
    <row r="312" spans="1:30" x14ac:dyDescent="0.2">
      <c r="A312" s="27"/>
      <c r="B312" s="4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20"/>
      <c r="W312" s="32"/>
      <c r="X312" s="32"/>
      <c r="Y312" s="32"/>
      <c r="Z312" s="32"/>
      <c r="AA312" s="32"/>
      <c r="AB312" s="32"/>
      <c r="AC312" s="32"/>
      <c r="AD312" s="32"/>
    </row>
    <row r="313" spans="1:30" x14ac:dyDescent="0.2">
      <c r="A313" s="27"/>
      <c r="B313" s="4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20"/>
      <c r="W313" s="32"/>
      <c r="X313" s="32"/>
      <c r="Y313" s="32"/>
      <c r="Z313" s="32"/>
      <c r="AA313" s="32"/>
      <c r="AB313" s="32"/>
      <c r="AC313" s="32"/>
      <c r="AD313" s="32"/>
    </row>
    <row r="314" spans="1:30" x14ac:dyDescent="0.2">
      <c r="A314" s="27"/>
      <c r="B314" s="4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20"/>
      <c r="W314" s="32"/>
      <c r="X314" s="32"/>
      <c r="Y314" s="32"/>
      <c r="Z314" s="32"/>
      <c r="AA314" s="32"/>
      <c r="AB314" s="32"/>
      <c r="AC314" s="32"/>
      <c r="AD314" s="32"/>
    </row>
    <row r="315" spans="1:30" x14ac:dyDescent="0.2">
      <c r="A315" s="27"/>
      <c r="B315" s="4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20"/>
      <c r="W315" s="32"/>
      <c r="X315" s="32"/>
      <c r="Y315" s="32"/>
      <c r="Z315" s="32"/>
      <c r="AA315" s="32"/>
      <c r="AB315" s="32"/>
      <c r="AC315" s="32"/>
      <c r="AD315" s="32"/>
    </row>
    <row r="316" spans="1:30" x14ac:dyDescent="0.2">
      <c r="A316" s="27"/>
      <c r="B316" s="4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20"/>
      <c r="W316" s="32"/>
      <c r="X316" s="32"/>
      <c r="Y316" s="32"/>
      <c r="Z316" s="32"/>
      <c r="AA316" s="32"/>
      <c r="AB316" s="32"/>
      <c r="AC316" s="32"/>
      <c r="AD316" s="32"/>
    </row>
    <row r="317" spans="1:30" x14ac:dyDescent="0.2">
      <c r="A317" s="27"/>
      <c r="B317" s="4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20"/>
      <c r="W317" s="32"/>
      <c r="X317" s="32"/>
      <c r="Y317" s="32"/>
      <c r="Z317" s="32"/>
      <c r="AA317" s="32"/>
      <c r="AB317" s="32"/>
      <c r="AC317" s="32"/>
      <c r="AD317" s="32"/>
    </row>
    <row r="318" spans="1:30" x14ac:dyDescent="0.2">
      <c r="A318" s="27"/>
      <c r="B318" s="4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20"/>
      <c r="W318" s="32"/>
      <c r="X318" s="32"/>
      <c r="Y318" s="32"/>
      <c r="Z318" s="32"/>
      <c r="AA318" s="32"/>
      <c r="AB318" s="32"/>
      <c r="AC318" s="32"/>
      <c r="AD318" s="32"/>
    </row>
    <row r="319" spans="1:30" x14ac:dyDescent="0.2">
      <c r="A319" s="27"/>
      <c r="B319" s="4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20"/>
      <c r="W319" s="32"/>
      <c r="X319" s="32"/>
      <c r="Y319" s="32"/>
      <c r="Z319" s="32"/>
      <c r="AA319" s="32"/>
      <c r="AB319" s="32"/>
      <c r="AC319" s="32"/>
      <c r="AD319" s="32"/>
    </row>
    <row r="320" spans="1:30" x14ac:dyDescent="0.2">
      <c r="A320" s="27"/>
      <c r="B320" s="4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20"/>
      <c r="W320" s="32"/>
      <c r="X320" s="32"/>
      <c r="Y320" s="32"/>
      <c r="Z320" s="32"/>
      <c r="AA320" s="32"/>
      <c r="AB320" s="32"/>
      <c r="AC320" s="32"/>
      <c r="AD320" s="32"/>
    </row>
    <row r="321" spans="1:30" x14ac:dyDescent="0.2">
      <c r="A321" s="27"/>
      <c r="B321" s="4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20"/>
      <c r="W321" s="32"/>
      <c r="X321" s="32"/>
      <c r="Y321" s="32"/>
      <c r="Z321" s="32"/>
      <c r="AA321" s="32"/>
      <c r="AB321" s="32"/>
      <c r="AC321" s="32"/>
      <c r="AD321" s="32"/>
    </row>
    <row r="322" spans="1:30" x14ac:dyDescent="0.2">
      <c r="A322" s="27"/>
      <c r="B322" s="4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20"/>
      <c r="W322" s="32"/>
      <c r="X322" s="32"/>
      <c r="Y322" s="32"/>
      <c r="Z322" s="32"/>
      <c r="AA322" s="32"/>
      <c r="AB322" s="32"/>
      <c r="AC322" s="32"/>
      <c r="AD322" s="32"/>
    </row>
    <row r="323" spans="1:30" x14ac:dyDescent="0.2">
      <c r="A323" s="27"/>
      <c r="B323" s="4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20"/>
      <c r="W323" s="32"/>
      <c r="X323" s="32"/>
      <c r="Y323" s="32"/>
      <c r="Z323" s="32"/>
      <c r="AA323" s="32"/>
      <c r="AB323" s="32"/>
      <c r="AC323" s="32"/>
      <c r="AD323" s="32"/>
    </row>
    <row r="324" spans="1:30" x14ac:dyDescent="0.2">
      <c r="A324" s="27"/>
      <c r="B324" s="4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20"/>
      <c r="W324" s="32"/>
      <c r="X324" s="32"/>
      <c r="Y324" s="32"/>
      <c r="Z324" s="32"/>
      <c r="AA324" s="32"/>
      <c r="AB324" s="32"/>
      <c r="AC324" s="32"/>
      <c r="AD324" s="32"/>
    </row>
    <row r="325" spans="1:30" x14ac:dyDescent="0.2">
      <c r="A325" s="27"/>
      <c r="B325" s="4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20"/>
      <c r="W325" s="32"/>
      <c r="X325" s="32"/>
      <c r="Y325" s="32"/>
      <c r="Z325" s="32"/>
      <c r="AA325" s="32"/>
      <c r="AB325" s="32"/>
      <c r="AC325" s="32"/>
      <c r="AD325" s="32"/>
    </row>
    <row r="326" spans="1:30" x14ac:dyDescent="0.2">
      <c r="A326" s="27"/>
      <c r="B326" s="4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20"/>
      <c r="W326" s="32"/>
      <c r="X326" s="32"/>
      <c r="Y326" s="32"/>
      <c r="Z326" s="32"/>
      <c r="AA326" s="32"/>
      <c r="AB326" s="32"/>
      <c r="AC326" s="32"/>
      <c r="AD326" s="32"/>
    </row>
    <row r="327" spans="1:30" x14ac:dyDescent="0.2">
      <c r="A327" s="27"/>
      <c r="B327" s="4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20"/>
      <c r="W327" s="32"/>
      <c r="X327" s="32"/>
      <c r="Y327" s="32"/>
      <c r="Z327" s="32"/>
      <c r="AA327" s="32"/>
      <c r="AB327" s="32"/>
      <c r="AC327" s="32"/>
      <c r="AD327" s="32"/>
    </row>
    <row r="328" spans="1:30" x14ac:dyDescent="0.2">
      <c r="A328" s="27"/>
      <c r="B328" s="4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20"/>
      <c r="W328" s="32"/>
      <c r="X328" s="32"/>
      <c r="Y328" s="32"/>
      <c r="Z328" s="32"/>
      <c r="AA328" s="32"/>
      <c r="AB328" s="32"/>
      <c r="AC328" s="32"/>
      <c r="AD328" s="32"/>
    </row>
    <row r="329" spans="1:30" x14ac:dyDescent="0.2">
      <c r="A329" s="27"/>
      <c r="B329" s="4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20"/>
      <c r="W329" s="32"/>
      <c r="X329" s="32"/>
      <c r="Y329" s="32"/>
      <c r="Z329" s="32"/>
      <c r="AA329" s="32"/>
      <c r="AB329" s="32"/>
      <c r="AC329" s="32"/>
      <c r="AD329" s="32"/>
    </row>
    <row r="330" spans="1:30" x14ac:dyDescent="0.2">
      <c r="A330" s="27"/>
      <c r="B330" s="4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20"/>
      <c r="W330" s="32"/>
      <c r="X330" s="32"/>
      <c r="Y330" s="32"/>
      <c r="Z330" s="32"/>
      <c r="AA330" s="32"/>
      <c r="AB330" s="32"/>
      <c r="AC330" s="32"/>
      <c r="AD330" s="32"/>
    </row>
    <row r="331" spans="1:30" x14ac:dyDescent="0.2">
      <c r="A331" s="27"/>
      <c r="B331" s="4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20"/>
      <c r="W331" s="32"/>
      <c r="X331" s="32"/>
      <c r="Y331" s="32"/>
      <c r="Z331" s="32"/>
      <c r="AA331" s="32"/>
      <c r="AB331" s="32"/>
      <c r="AC331" s="32"/>
      <c r="AD331" s="32"/>
    </row>
    <row r="332" spans="1:30" x14ac:dyDescent="0.2">
      <c r="A332" s="27"/>
      <c r="B332" s="4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20"/>
      <c r="W332" s="32"/>
      <c r="X332" s="32"/>
      <c r="Y332" s="32"/>
      <c r="Z332" s="32"/>
      <c r="AA332" s="32"/>
      <c r="AB332" s="32"/>
      <c r="AC332" s="32"/>
      <c r="AD332" s="32"/>
    </row>
    <row r="333" spans="1:30" x14ac:dyDescent="0.2">
      <c r="A333" s="27"/>
      <c r="B333" s="4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20"/>
      <c r="W333" s="32"/>
      <c r="X333" s="32"/>
      <c r="Y333" s="32"/>
      <c r="Z333" s="32"/>
      <c r="AA333" s="32"/>
      <c r="AB333" s="32"/>
      <c r="AC333" s="32"/>
      <c r="AD333" s="32"/>
    </row>
    <row r="334" spans="1:30" x14ac:dyDescent="0.2">
      <c r="A334" s="27"/>
      <c r="B334" s="4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20"/>
      <c r="W334" s="32"/>
      <c r="X334" s="32"/>
      <c r="Y334" s="32"/>
      <c r="Z334" s="32"/>
      <c r="AA334" s="32"/>
      <c r="AB334" s="32"/>
      <c r="AC334" s="32"/>
      <c r="AD334" s="32"/>
    </row>
    <row r="335" spans="1:30" x14ac:dyDescent="0.2">
      <c r="A335" s="27"/>
      <c r="B335" s="4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20"/>
      <c r="W335" s="32"/>
      <c r="X335" s="32"/>
      <c r="Y335" s="32"/>
      <c r="Z335" s="32"/>
      <c r="AA335" s="32"/>
      <c r="AB335" s="32"/>
      <c r="AC335" s="32"/>
      <c r="AD335" s="32"/>
    </row>
  </sheetData>
  <mergeCells count="5">
    <mergeCell ref="A1:V1"/>
    <mergeCell ref="D2:E2"/>
    <mergeCell ref="N2:O2"/>
    <mergeCell ref="W2:X2"/>
    <mergeCell ref="W1:AC1"/>
  </mergeCells>
  <phoneticPr fontId="0" type="noConversion"/>
  <printOptions horizontalCentered="1"/>
  <pageMargins left="0.25" right="0.25" top="0.75" bottom="0.75" header="0.3" footer="0.3"/>
  <pageSetup paperSize="9" scale="90" firstPageNumber="3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2021-06-01T08:13:40Z</cp:lastPrinted>
  <dcterms:created xsi:type="dcterms:W3CDTF">2013-09-11T11:00:21Z</dcterms:created>
  <dcterms:modified xsi:type="dcterms:W3CDTF">2021-06-17T07:59:58Z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